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MBDA14\Orientation Mobility\O&amp;M Inventory\Ron\"/>
    </mc:Choice>
  </mc:AlternateContent>
  <workbookProtection workbookAlgorithmName="SHA-512" workbookHashValue="KZLmJbsq4nwh+Q/45RFXiTt/j8RBWkllj9KJVGFWr0sLDaiwACLfeAjbmQ3PXnjTijaEyHI30i4CYEAamCAyOQ==" workbookSaltValue="vAaP915WAXcyoKEmTRBtfg==" workbookSpinCount="100000" lockStructure="1"/>
  <bookViews>
    <workbookView xWindow="-120" yWindow="-120" windowWidth="20730" windowHeight="11160" tabRatio="993"/>
  </bookViews>
  <sheets>
    <sheet name="Front" sheetId="1" r:id="rId1"/>
    <sheet name="Concept" sheetId="2" r:id="rId2"/>
    <sheet name="Move" sheetId="3" r:id="rId3"/>
    <sheet name="SingRm" sheetId="4" r:id="rId4"/>
    <sheet name="Indoor" sheetId="6" r:id="rId5"/>
    <sheet name="SelfPro" sheetId="7" r:id="rId6"/>
    <sheet name="Guided" sheetId="8" r:id="rId7"/>
    <sheet name="Cane" sheetId="9" r:id="rId8"/>
    <sheet name="Sidewalk" sheetId="11" r:id="rId9"/>
    <sheet name="StCross" sheetId="13" r:id="rId10"/>
    <sheet name="Orient" sheetId="10" r:id="rId11"/>
    <sheet name="PubTran" sheetId="14" r:id="rId12"/>
    <sheet name="Atyp" sheetId="15" r:id="rId13"/>
    <sheet name="Rural" sheetId="16" r:id="rId14"/>
    <sheet name="VisSpec" sheetId="17" r:id="rId15"/>
    <sheet name="Commun" sheetId="18" r:id="rId16"/>
    <sheet name="R1" sheetId="19" r:id="rId17"/>
    <sheet name="R2" sheetId="20" r:id="rId18"/>
    <sheet name="R3" sheetId="21" r:id="rId19"/>
    <sheet name="R4" sheetId="22" r:id="rId20"/>
    <sheet name="R5" sheetId="23" r:id="rId21"/>
    <sheet name="R6" sheetId="24" r:id="rId22"/>
    <sheet name="R7" sheetId="25" r:id="rId23"/>
    <sheet name="R8" sheetId="26" r:id="rId24"/>
    <sheet name="R9" sheetId="27" r:id="rId25"/>
    <sheet name="R10" sheetId="28" r:id="rId26"/>
    <sheet name="R11" sheetId="29" r:id="rId27"/>
    <sheet name="R12" sheetId="30" r:id="rId28"/>
  </sheets>
  <calcPr calcId="162913"/>
</workbook>
</file>

<file path=xl/calcChain.xml><?xml version="1.0" encoding="utf-8"?>
<calcChain xmlns="http://schemas.openxmlformats.org/spreadsheetml/2006/main">
  <c r="A1" i="20" l="1"/>
  <c r="A1" i="21"/>
  <c r="A1" i="22"/>
  <c r="A1" i="23"/>
  <c r="A1" i="24"/>
  <c r="A1" i="25"/>
  <c r="A1" i="26"/>
  <c r="A1" i="27"/>
  <c r="A1" i="28"/>
  <c r="A1" i="29"/>
  <c r="A1" i="30"/>
  <c r="A8" i="30" l="1"/>
  <c r="A8" i="29"/>
  <c r="A8" i="28"/>
  <c r="A8" i="27"/>
  <c r="A8" i="26"/>
  <c r="A8" i="25"/>
  <c r="A8" i="24"/>
  <c r="A8" i="23"/>
  <c r="A8" i="22"/>
  <c r="A8" i="21"/>
  <c r="A8" i="20"/>
  <c r="A8" i="19"/>
  <c r="N203" i="13" l="1"/>
  <c r="L203" i="13"/>
  <c r="J203" i="13"/>
  <c r="H203" i="13"/>
  <c r="F203" i="13"/>
  <c r="D203" i="13"/>
  <c r="N18" i="13"/>
  <c r="L18" i="13"/>
  <c r="J18" i="13"/>
  <c r="H18" i="13"/>
  <c r="F18" i="13"/>
  <c r="D18" i="13"/>
  <c r="F229" i="26" l="1"/>
  <c r="Q228" i="26" s="1"/>
  <c r="F229" i="27"/>
  <c r="F229" i="28"/>
  <c r="Q229" i="28" s="1"/>
  <c r="F229" i="29"/>
  <c r="Q229" i="29" s="1"/>
  <c r="F229" i="30"/>
  <c r="Q228" i="30"/>
  <c r="Q226" i="30"/>
  <c r="R152" i="30"/>
  <c r="S13" i="30"/>
  <c r="S12" i="30"/>
  <c r="S11" i="30"/>
  <c r="S10" i="30"/>
  <c r="S9" i="30"/>
  <c r="S8" i="30"/>
  <c r="S7" i="30"/>
  <c r="S6" i="30"/>
  <c r="S5" i="30"/>
  <c r="S4" i="30"/>
  <c r="S3" i="30"/>
  <c r="S2" i="30"/>
  <c r="Q228" i="29"/>
  <c r="R152" i="29"/>
  <c r="S13" i="29"/>
  <c r="S12" i="29"/>
  <c r="S11" i="29"/>
  <c r="S10" i="29"/>
  <c r="S9" i="29"/>
  <c r="S8" i="29"/>
  <c r="S7" i="29"/>
  <c r="S6" i="29"/>
  <c r="S5" i="29"/>
  <c r="S4" i="29"/>
  <c r="S3" i="29"/>
  <c r="S2" i="29"/>
  <c r="Q228" i="28"/>
  <c r="R152" i="28"/>
  <c r="S13" i="28"/>
  <c r="S12" i="28"/>
  <c r="S11" i="28"/>
  <c r="S10" i="28"/>
  <c r="S9" i="28"/>
  <c r="S8" i="28"/>
  <c r="S7" i="28"/>
  <c r="S6" i="28"/>
  <c r="S5" i="28"/>
  <c r="S4" i="28"/>
  <c r="S3" i="28"/>
  <c r="S2" i="28"/>
  <c r="R152" i="27"/>
  <c r="S13" i="27"/>
  <c r="S12" i="27"/>
  <c r="S11" i="27"/>
  <c r="S10" i="27"/>
  <c r="S9" i="27"/>
  <c r="S8" i="27"/>
  <c r="S7" i="27"/>
  <c r="S6" i="27"/>
  <c r="S5" i="27"/>
  <c r="S4" i="27"/>
  <c r="S3" i="27"/>
  <c r="S2" i="27"/>
  <c r="Q229" i="26"/>
  <c r="Q227" i="26"/>
  <c r="Q226" i="26"/>
  <c r="R152" i="26"/>
  <c r="S13" i="26"/>
  <c r="S12" i="26"/>
  <c r="S11" i="26"/>
  <c r="S10" i="26"/>
  <c r="S9" i="26"/>
  <c r="S8" i="26"/>
  <c r="S7" i="26"/>
  <c r="S6" i="26"/>
  <c r="S5" i="26"/>
  <c r="S4" i="26"/>
  <c r="S3" i="26"/>
  <c r="S2" i="26"/>
  <c r="R152" i="25"/>
  <c r="S13" i="25"/>
  <c r="S12" i="25"/>
  <c r="S11" i="25"/>
  <c r="S10" i="25"/>
  <c r="S9" i="25"/>
  <c r="S8" i="25"/>
  <c r="S7" i="25"/>
  <c r="S6" i="25"/>
  <c r="S5" i="25"/>
  <c r="S4" i="25"/>
  <c r="S3" i="25"/>
  <c r="S2" i="25"/>
  <c r="R152" i="24"/>
  <c r="S13" i="24"/>
  <c r="S12" i="24"/>
  <c r="S11" i="24"/>
  <c r="S10" i="24"/>
  <c r="S9" i="24"/>
  <c r="S8" i="24"/>
  <c r="S7" i="24"/>
  <c r="S6" i="24"/>
  <c r="S5" i="24"/>
  <c r="S4" i="24"/>
  <c r="S3" i="24"/>
  <c r="S2" i="24"/>
  <c r="R152" i="23"/>
  <c r="S13" i="23"/>
  <c r="S12" i="23"/>
  <c r="S11" i="23"/>
  <c r="S10" i="23"/>
  <c r="S9" i="23"/>
  <c r="S8" i="23"/>
  <c r="S7" i="23"/>
  <c r="S6" i="23"/>
  <c r="S5" i="23"/>
  <c r="S4" i="23"/>
  <c r="S3" i="23"/>
  <c r="S2" i="23"/>
  <c r="R152" i="22"/>
  <c r="S13" i="22"/>
  <c r="S12" i="22"/>
  <c r="S11" i="22"/>
  <c r="S10" i="22"/>
  <c r="S9" i="22"/>
  <c r="S8" i="22"/>
  <c r="S7" i="22"/>
  <c r="S6" i="22"/>
  <c r="S5" i="22"/>
  <c r="S4" i="22"/>
  <c r="S3" i="22"/>
  <c r="S2" i="22"/>
  <c r="R152" i="21"/>
  <c r="S13" i="21"/>
  <c r="S12" i="21"/>
  <c r="S11" i="21"/>
  <c r="S10" i="21"/>
  <c r="S9" i="21"/>
  <c r="S8" i="21"/>
  <c r="S7" i="21"/>
  <c r="S6" i="21"/>
  <c r="S5" i="21"/>
  <c r="S4" i="21"/>
  <c r="S3" i="21"/>
  <c r="S2" i="21"/>
  <c r="R152" i="20"/>
  <c r="S13" i="20"/>
  <c r="S12" i="20"/>
  <c r="S11" i="20"/>
  <c r="S10" i="20"/>
  <c r="S9" i="20"/>
  <c r="S8" i="20"/>
  <c r="S7" i="20"/>
  <c r="S6" i="20"/>
  <c r="S5" i="20"/>
  <c r="S4" i="20"/>
  <c r="S3" i="20"/>
  <c r="S2" i="20"/>
  <c r="S13" i="19"/>
  <c r="S12" i="19"/>
  <c r="S11" i="19"/>
  <c r="S10" i="19"/>
  <c r="S9" i="19"/>
  <c r="S8" i="19"/>
  <c r="S7" i="19"/>
  <c r="S6" i="19"/>
  <c r="S5" i="19"/>
  <c r="S4" i="19"/>
  <c r="S3" i="19"/>
  <c r="S2" i="19"/>
  <c r="Q229" i="30" l="1"/>
  <c r="Q227" i="30"/>
  <c r="Q228" i="27"/>
  <c r="Q229" i="27"/>
  <c r="Q226" i="27"/>
  <c r="Q227" i="27"/>
  <c r="Q226" i="28"/>
  <c r="Q227" i="28"/>
  <c r="Q226" i="29"/>
  <c r="Q227" i="29"/>
  <c r="R152" i="19" l="1"/>
  <c r="D3" i="2"/>
  <c r="F152" i="19" s="1"/>
  <c r="D9" i="2"/>
  <c r="F153" i="19" s="1"/>
  <c r="D18" i="2"/>
  <c r="F154" i="19" s="1"/>
  <c r="D23" i="2"/>
  <c r="F155" i="19" s="1"/>
  <c r="F80" i="9"/>
  <c r="F189" i="26" s="1"/>
  <c r="N155" i="19" l="1"/>
  <c r="N154" i="19"/>
  <c r="P155" i="19"/>
  <c r="P154" i="19"/>
  <c r="Q152" i="19"/>
  <c r="Q154" i="19"/>
  <c r="O155" i="19"/>
  <c r="O154" i="19"/>
  <c r="O152" i="19"/>
  <c r="O153" i="19"/>
  <c r="Q188" i="26"/>
  <c r="Q189" i="26"/>
  <c r="Q187" i="26"/>
  <c r="Q186" i="26"/>
  <c r="P152" i="19"/>
  <c r="Q153" i="19"/>
  <c r="Q155" i="19"/>
  <c r="A9" i="19" s="1"/>
  <c r="P153" i="19"/>
  <c r="N153" i="19"/>
  <c r="N152" i="19"/>
  <c r="D38" i="7"/>
  <c r="F179" i="25" s="1"/>
  <c r="D34" i="7"/>
  <c r="F178" i="25" s="1"/>
  <c r="D29" i="7"/>
  <c r="F177" i="25" s="1"/>
  <c r="F38" i="7"/>
  <c r="F179" i="26" s="1"/>
  <c r="F34" i="7"/>
  <c r="F178" i="26" s="1"/>
  <c r="F29" i="7"/>
  <c r="F177" i="26" s="1"/>
  <c r="H38" i="7"/>
  <c r="F179" i="27" s="1"/>
  <c r="H34" i="7"/>
  <c r="F178" i="27" s="1"/>
  <c r="H29" i="7"/>
  <c r="F177" i="27" s="1"/>
  <c r="J38" i="7"/>
  <c r="F179" i="28" s="1"/>
  <c r="J34" i="7"/>
  <c r="F178" i="28" s="1"/>
  <c r="J29" i="7"/>
  <c r="F177" i="28" s="1"/>
  <c r="L38" i="7"/>
  <c r="F179" i="29" s="1"/>
  <c r="L34" i="7"/>
  <c r="F178" i="29" s="1"/>
  <c r="L29" i="7"/>
  <c r="F177" i="29" s="1"/>
  <c r="N38" i="7"/>
  <c r="F179" i="30" s="1"/>
  <c r="N34" i="7"/>
  <c r="F178" i="30" s="1"/>
  <c r="N29" i="7"/>
  <c r="F177" i="30" s="1"/>
  <c r="N12" i="7"/>
  <c r="F179" i="24" s="1"/>
  <c r="N8" i="7"/>
  <c r="F178" i="24" s="1"/>
  <c r="N3" i="7"/>
  <c r="F177" i="24" s="1"/>
  <c r="L12" i="7"/>
  <c r="F179" i="23" s="1"/>
  <c r="L8" i="7"/>
  <c r="F178" i="23" s="1"/>
  <c r="L3" i="7"/>
  <c r="F177" i="23" s="1"/>
  <c r="J12" i="7"/>
  <c r="F179" i="22" s="1"/>
  <c r="J8" i="7"/>
  <c r="F178" i="22" s="1"/>
  <c r="J3" i="7"/>
  <c r="F177" i="22" s="1"/>
  <c r="H12" i="7"/>
  <c r="F179" i="21" s="1"/>
  <c r="H8" i="7"/>
  <c r="F178" i="21" s="1"/>
  <c r="H3" i="7"/>
  <c r="F177" i="21" s="1"/>
  <c r="F12" i="7"/>
  <c r="F179" i="20" s="1"/>
  <c r="F8" i="7"/>
  <c r="F178" i="20" s="1"/>
  <c r="F3" i="7"/>
  <c r="F177" i="20" s="1"/>
  <c r="D12" i="7"/>
  <c r="F179" i="19" s="1"/>
  <c r="N58" i="15"/>
  <c r="F237" i="30" s="1"/>
  <c r="N50" i="15"/>
  <c r="F236" i="30" s="1"/>
  <c r="N44" i="15"/>
  <c r="F235" i="30" s="1"/>
  <c r="N40" i="15"/>
  <c r="F234" i="30" s="1"/>
  <c r="L58" i="15"/>
  <c r="F237" i="29" s="1"/>
  <c r="L50" i="15"/>
  <c r="F236" i="29" s="1"/>
  <c r="L44" i="15"/>
  <c r="F235" i="29" s="1"/>
  <c r="L40" i="15"/>
  <c r="F234" i="29" s="1"/>
  <c r="J58" i="15"/>
  <c r="F237" i="28" s="1"/>
  <c r="J50" i="15"/>
  <c r="F236" i="28" s="1"/>
  <c r="J44" i="15"/>
  <c r="F235" i="28" s="1"/>
  <c r="J40" i="15"/>
  <c r="F234" i="28" s="1"/>
  <c r="H58" i="15"/>
  <c r="F237" i="27" s="1"/>
  <c r="H50" i="15"/>
  <c r="F236" i="27" s="1"/>
  <c r="H44" i="15"/>
  <c r="F235" i="27" s="1"/>
  <c r="H40" i="15"/>
  <c r="F234" i="27" s="1"/>
  <c r="F58" i="15"/>
  <c r="F237" i="26" s="1"/>
  <c r="F50" i="15"/>
  <c r="F236" i="26" s="1"/>
  <c r="F44" i="15"/>
  <c r="F235" i="26" s="1"/>
  <c r="F40" i="15"/>
  <c r="F234" i="26" s="1"/>
  <c r="D58" i="15"/>
  <c r="F237" i="25" s="1"/>
  <c r="D50" i="15"/>
  <c r="F236" i="25" s="1"/>
  <c r="D44" i="15"/>
  <c r="F235" i="25" s="1"/>
  <c r="D40" i="15"/>
  <c r="F234" i="25" s="1"/>
  <c r="N21" i="15"/>
  <c r="F237" i="24" s="1"/>
  <c r="N13" i="15"/>
  <c r="F236" i="24" s="1"/>
  <c r="N7" i="15"/>
  <c r="F235" i="24" s="1"/>
  <c r="N3" i="15"/>
  <c r="F234" i="24" s="1"/>
  <c r="L21" i="15"/>
  <c r="F237" i="23" s="1"/>
  <c r="L13" i="15"/>
  <c r="F236" i="23" s="1"/>
  <c r="L7" i="15"/>
  <c r="F235" i="23" s="1"/>
  <c r="L3" i="15"/>
  <c r="F234" i="23" s="1"/>
  <c r="J21" i="15"/>
  <c r="F237" i="22" s="1"/>
  <c r="J13" i="15"/>
  <c r="F236" i="22" s="1"/>
  <c r="J7" i="15"/>
  <c r="F235" i="22" s="1"/>
  <c r="J3" i="15"/>
  <c r="F234" i="22" s="1"/>
  <c r="H21" i="15"/>
  <c r="F237" i="21" s="1"/>
  <c r="H13" i="15"/>
  <c r="F236" i="21" s="1"/>
  <c r="H7" i="15"/>
  <c r="F235" i="21" s="1"/>
  <c r="H3" i="15"/>
  <c r="F234" i="21" s="1"/>
  <c r="F21" i="15"/>
  <c r="F237" i="20" s="1"/>
  <c r="F13" i="15"/>
  <c r="F236" i="20" s="1"/>
  <c r="F7" i="15"/>
  <c r="F235" i="20" s="1"/>
  <c r="F3" i="15"/>
  <c r="F234" i="20" s="1"/>
  <c r="D21" i="15"/>
  <c r="F237" i="19" s="1"/>
  <c r="D7" i="15"/>
  <c r="F235" i="19" s="1"/>
  <c r="D13" i="15"/>
  <c r="F236" i="19" s="1"/>
  <c r="A6" i="19" l="1"/>
  <c r="A7" i="19"/>
  <c r="Q237" i="19"/>
  <c r="Q236" i="19"/>
  <c r="Q235" i="19"/>
  <c r="Q234" i="19"/>
  <c r="Q236" i="20"/>
  <c r="Q237" i="20"/>
  <c r="Q235" i="20"/>
  <c r="Q234" i="20"/>
  <c r="Q236" i="21"/>
  <c r="Q235" i="21"/>
  <c r="Q237" i="21"/>
  <c r="Q234" i="21"/>
  <c r="Q237" i="22"/>
  <c r="Q236" i="22"/>
  <c r="Q235" i="22"/>
  <c r="Q234" i="22"/>
  <c r="O237" i="19"/>
  <c r="O236" i="19"/>
  <c r="O235" i="19"/>
  <c r="O234" i="19"/>
  <c r="N236" i="20"/>
  <c r="N235" i="20"/>
  <c r="N237" i="20"/>
  <c r="N234" i="20"/>
  <c r="P236" i="20"/>
  <c r="P235" i="20"/>
  <c r="P237" i="20"/>
  <c r="P234" i="20"/>
  <c r="N236" i="21"/>
  <c r="N235" i="21"/>
  <c r="N237" i="21"/>
  <c r="N234" i="21"/>
  <c r="P236" i="21"/>
  <c r="P235" i="21"/>
  <c r="P237" i="21"/>
  <c r="P234" i="21"/>
  <c r="N236" i="22"/>
  <c r="N237" i="22"/>
  <c r="N234" i="22"/>
  <c r="N235" i="22"/>
  <c r="P236" i="22"/>
  <c r="P235" i="22"/>
  <c r="P237" i="22"/>
  <c r="P234" i="22"/>
  <c r="N236" i="23"/>
  <c r="N237" i="23"/>
  <c r="N234" i="23"/>
  <c r="N235" i="23"/>
  <c r="P236" i="23"/>
  <c r="P235" i="23"/>
  <c r="P237" i="23"/>
  <c r="P234" i="23"/>
  <c r="N236" i="24"/>
  <c r="N237" i="24"/>
  <c r="N234" i="24"/>
  <c r="N235" i="24"/>
  <c r="P236" i="24"/>
  <c r="P235" i="24"/>
  <c r="P237" i="24"/>
  <c r="P234" i="24"/>
  <c r="N236" i="25"/>
  <c r="N235" i="25"/>
  <c r="N237" i="25"/>
  <c r="N234" i="25"/>
  <c r="P236" i="25"/>
  <c r="P235" i="25"/>
  <c r="P237" i="25"/>
  <c r="P234" i="25"/>
  <c r="N236" i="26"/>
  <c r="N235" i="26"/>
  <c r="N237" i="26"/>
  <c r="N234" i="26"/>
  <c r="P236" i="26"/>
  <c r="P235" i="26"/>
  <c r="P237" i="26"/>
  <c r="P234" i="26"/>
  <c r="N236" i="27"/>
  <c r="N237" i="27"/>
  <c r="N234" i="27"/>
  <c r="N235" i="27"/>
  <c r="P236" i="27"/>
  <c r="P235" i="27"/>
  <c r="P237" i="27"/>
  <c r="P234" i="27"/>
  <c r="N236" i="28"/>
  <c r="N235" i="28"/>
  <c r="N237" i="28"/>
  <c r="N234" i="28"/>
  <c r="P236" i="28"/>
  <c r="P237" i="28"/>
  <c r="P234" i="28"/>
  <c r="P235" i="28"/>
  <c r="N236" i="29"/>
  <c r="N235" i="29"/>
  <c r="N237" i="29"/>
  <c r="N234" i="29"/>
  <c r="P236" i="29"/>
  <c r="P237" i="29"/>
  <c r="P234" i="29"/>
  <c r="P235" i="29"/>
  <c r="N236" i="30"/>
  <c r="N235" i="30"/>
  <c r="N237" i="30"/>
  <c r="N234" i="30"/>
  <c r="P236" i="30"/>
  <c r="P235" i="30"/>
  <c r="P237" i="30"/>
  <c r="P234" i="30"/>
  <c r="P178" i="19"/>
  <c r="P176" i="19"/>
  <c r="P179" i="19"/>
  <c r="P177" i="19"/>
  <c r="O177" i="20"/>
  <c r="O179" i="20"/>
  <c r="O176" i="20"/>
  <c r="O178" i="20"/>
  <c r="N179" i="21"/>
  <c r="N177" i="21"/>
  <c r="N178" i="21"/>
  <c r="N176" i="21"/>
  <c r="P178" i="21"/>
  <c r="P179" i="21"/>
  <c r="P177" i="21"/>
  <c r="P176" i="21"/>
  <c r="O179" i="22"/>
  <c r="O176" i="22"/>
  <c r="O177" i="22"/>
  <c r="O178" i="22"/>
  <c r="N178" i="23"/>
  <c r="N179" i="23"/>
  <c r="N176" i="23"/>
  <c r="N177" i="23"/>
  <c r="P179" i="23"/>
  <c r="P176" i="23"/>
  <c r="P178" i="23"/>
  <c r="P177" i="23"/>
  <c r="O179" i="24"/>
  <c r="O176" i="24"/>
  <c r="O178" i="24"/>
  <c r="O177" i="24"/>
  <c r="N179" i="30"/>
  <c r="N176" i="30"/>
  <c r="N178" i="30"/>
  <c r="N177" i="30"/>
  <c r="P178" i="30"/>
  <c r="P179" i="30"/>
  <c r="P176" i="30"/>
  <c r="P177" i="30"/>
  <c r="O179" i="29"/>
  <c r="O176" i="29"/>
  <c r="O177" i="29"/>
  <c r="O178" i="29"/>
  <c r="N176" i="28"/>
  <c r="N178" i="28"/>
  <c r="N179" i="28"/>
  <c r="N177" i="28"/>
  <c r="P179" i="28"/>
  <c r="P177" i="28"/>
  <c r="P178" i="28"/>
  <c r="P176" i="28"/>
  <c r="O177" i="27"/>
  <c r="O176" i="27"/>
  <c r="O179" i="27"/>
  <c r="O178" i="27"/>
  <c r="N179" i="26"/>
  <c r="N177" i="26"/>
  <c r="N176" i="26"/>
  <c r="N178" i="26"/>
  <c r="P179" i="26"/>
  <c r="P177" i="26"/>
  <c r="P178" i="26"/>
  <c r="P176" i="26"/>
  <c r="O177" i="25"/>
  <c r="O179" i="25"/>
  <c r="O176" i="25"/>
  <c r="O178" i="25"/>
  <c r="P237" i="19"/>
  <c r="P236" i="19"/>
  <c r="P235" i="19"/>
  <c r="P234" i="19"/>
  <c r="O234" i="20"/>
  <c r="O236" i="20"/>
  <c r="O237" i="20"/>
  <c r="O235" i="20"/>
  <c r="O236" i="21"/>
  <c r="O237" i="21"/>
  <c r="O234" i="21"/>
  <c r="O235" i="21"/>
  <c r="O236" i="22"/>
  <c r="O234" i="22"/>
  <c r="O235" i="22"/>
  <c r="O237" i="22"/>
  <c r="O236" i="23"/>
  <c r="O237" i="23"/>
  <c r="O235" i="23"/>
  <c r="O234" i="23"/>
  <c r="Q237" i="23"/>
  <c r="Q236" i="23"/>
  <c r="Q235" i="23"/>
  <c r="Q234" i="23"/>
  <c r="O236" i="24"/>
  <c r="O237" i="24"/>
  <c r="O234" i="24"/>
  <c r="O235" i="24"/>
  <c r="Q236" i="24"/>
  <c r="Q235" i="24"/>
  <c r="Q237" i="24"/>
  <c r="Q234" i="24"/>
  <c r="O236" i="25"/>
  <c r="O237" i="25"/>
  <c r="O234" i="25"/>
  <c r="O235" i="25"/>
  <c r="Q236" i="25"/>
  <c r="Q237" i="25"/>
  <c r="Q235" i="25"/>
  <c r="Q234" i="25"/>
  <c r="O236" i="26"/>
  <c r="O237" i="26"/>
  <c r="O234" i="26"/>
  <c r="O235" i="26"/>
  <c r="Q237" i="26"/>
  <c r="Q236" i="26"/>
  <c r="Q234" i="26"/>
  <c r="Q235" i="26"/>
  <c r="O236" i="27"/>
  <c r="O234" i="27"/>
  <c r="O237" i="27"/>
  <c r="O235" i="27"/>
  <c r="Q236" i="27"/>
  <c r="Q237" i="27"/>
  <c r="Q235" i="27"/>
  <c r="Q234" i="27"/>
  <c r="O236" i="28"/>
  <c r="O234" i="28"/>
  <c r="O237" i="28"/>
  <c r="O235" i="28"/>
  <c r="Q237" i="28"/>
  <c r="Q236" i="28"/>
  <c r="Q234" i="28"/>
  <c r="Q235" i="28"/>
  <c r="O236" i="29"/>
  <c r="O234" i="29"/>
  <c r="O237" i="29"/>
  <c r="O235" i="29"/>
  <c r="Q237" i="29"/>
  <c r="Q234" i="29"/>
  <c r="Q236" i="29"/>
  <c r="Q235" i="29"/>
  <c r="O234" i="30"/>
  <c r="O236" i="30"/>
  <c r="O237" i="30"/>
  <c r="O235" i="30"/>
  <c r="Q236" i="30"/>
  <c r="Q237" i="30"/>
  <c r="Q235" i="30"/>
  <c r="Q234" i="30"/>
  <c r="N178" i="20"/>
  <c r="N179" i="20"/>
  <c r="N176" i="20"/>
  <c r="N177" i="20"/>
  <c r="P179" i="20"/>
  <c r="P176" i="20"/>
  <c r="P178" i="20"/>
  <c r="P177" i="20"/>
  <c r="O179" i="21"/>
  <c r="O176" i="21"/>
  <c r="O177" i="21"/>
  <c r="O178" i="21"/>
  <c r="A32" i="21" s="1"/>
  <c r="N178" i="22"/>
  <c r="N179" i="22"/>
  <c r="N176" i="22"/>
  <c r="N177" i="22"/>
  <c r="P179" i="22"/>
  <c r="P177" i="22"/>
  <c r="P176" i="22"/>
  <c r="P178" i="22"/>
  <c r="O179" i="23"/>
  <c r="O176" i="23"/>
  <c r="O177" i="23"/>
  <c r="O178" i="23"/>
  <c r="A32" i="23" s="1"/>
  <c r="N179" i="24"/>
  <c r="N178" i="24"/>
  <c r="N177" i="24"/>
  <c r="N176" i="24"/>
  <c r="P178" i="24"/>
  <c r="P179" i="24"/>
  <c r="P177" i="24"/>
  <c r="P176" i="24"/>
  <c r="O176" i="30"/>
  <c r="O179" i="30"/>
  <c r="O177" i="30"/>
  <c r="O178" i="30"/>
  <c r="N176" i="29"/>
  <c r="N179" i="29"/>
  <c r="N177" i="29"/>
  <c r="N178" i="29"/>
  <c r="P179" i="29"/>
  <c r="P176" i="29"/>
  <c r="P178" i="29"/>
  <c r="P177" i="29"/>
  <c r="O179" i="28"/>
  <c r="O176" i="28"/>
  <c r="O177" i="28"/>
  <c r="O178" i="28"/>
  <c r="N179" i="27"/>
  <c r="N176" i="27"/>
  <c r="N177" i="27"/>
  <c r="N178" i="27"/>
  <c r="P178" i="27"/>
  <c r="P179" i="27"/>
  <c r="P177" i="27"/>
  <c r="P176" i="27"/>
  <c r="O179" i="26"/>
  <c r="O176" i="26"/>
  <c r="O177" i="26"/>
  <c r="A31" i="26" s="1"/>
  <c r="O178" i="26"/>
  <c r="N176" i="25"/>
  <c r="N179" i="25"/>
  <c r="N177" i="25"/>
  <c r="N178" i="25"/>
  <c r="P179" i="25"/>
  <c r="P177" i="25"/>
  <c r="P176" i="25"/>
  <c r="P178" i="25"/>
  <c r="N356" i="13"/>
  <c r="F213" i="30" s="1"/>
  <c r="L356" i="13"/>
  <c r="F213" i="29" s="1"/>
  <c r="J356" i="13"/>
  <c r="F213" i="28" s="1"/>
  <c r="H356" i="13"/>
  <c r="F213" i="27" s="1"/>
  <c r="F356" i="13"/>
  <c r="F213" i="26" s="1"/>
  <c r="D356" i="13"/>
  <c r="F213" i="25" s="1"/>
  <c r="N347" i="13"/>
  <c r="F212" i="30" s="1"/>
  <c r="L347" i="13"/>
  <c r="F212" i="29" s="1"/>
  <c r="J347" i="13"/>
  <c r="F212" i="28" s="1"/>
  <c r="H347" i="13"/>
  <c r="F212" i="27" s="1"/>
  <c r="F347" i="13"/>
  <c r="F212" i="26" s="1"/>
  <c r="D347" i="13"/>
  <c r="F212" i="25" s="1"/>
  <c r="N333" i="13"/>
  <c r="F211" i="30" s="1"/>
  <c r="L333" i="13"/>
  <c r="F211" i="29" s="1"/>
  <c r="J333" i="13"/>
  <c r="F211" i="28" s="1"/>
  <c r="H333" i="13"/>
  <c r="F211" i="27" s="1"/>
  <c r="F333" i="13"/>
  <c r="F211" i="26" s="1"/>
  <c r="D333" i="13"/>
  <c r="F211" i="25" s="1"/>
  <c r="N323" i="13"/>
  <c r="F210" i="30" s="1"/>
  <c r="L323" i="13"/>
  <c r="F210" i="29" s="1"/>
  <c r="J323" i="13"/>
  <c r="F210" i="28" s="1"/>
  <c r="H323" i="13"/>
  <c r="F210" i="27" s="1"/>
  <c r="F323" i="13"/>
  <c r="F210" i="26" s="1"/>
  <c r="D323" i="13"/>
  <c r="F210" i="25" s="1"/>
  <c r="N315" i="13"/>
  <c r="F209" i="30" s="1"/>
  <c r="L315" i="13"/>
  <c r="F209" i="29" s="1"/>
  <c r="J315" i="13"/>
  <c r="F209" i="28" s="1"/>
  <c r="H315" i="13"/>
  <c r="F209" i="27" s="1"/>
  <c r="F315" i="13"/>
  <c r="F209" i="26" s="1"/>
  <c r="D315" i="13"/>
  <c r="F209" i="25" s="1"/>
  <c r="N305" i="13"/>
  <c r="F208" i="30" s="1"/>
  <c r="L305" i="13"/>
  <c r="F208" i="29" s="1"/>
  <c r="J305" i="13"/>
  <c r="F208" i="28" s="1"/>
  <c r="H305" i="13"/>
  <c r="F208" i="27" s="1"/>
  <c r="F305" i="13"/>
  <c r="F208" i="26" s="1"/>
  <c r="D305" i="13"/>
  <c r="F208" i="25" s="1"/>
  <c r="N300" i="13"/>
  <c r="F207" i="30" s="1"/>
  <c r="L300" i="13"/>
  <c r="F207" i="29" s="1"/>
  <c r="J300" i="13"/>
  <c r="F207" i="28" s="1"/>
  <c r="H300" i="13"/>
  <c r="F207" i="27" s="1"/>
  <c r="F300" i="13"/>
  <c r="F207" i="26" s="1"/>
  <c r="D300" i="13"/>
  <c r="F207" i="25" s="1"/>
  <c r="N285" i="13"/>
  <c r="F206" i="30" s="1"/>
  <c r="L285" i="13"/>
  <c r="F206" i="29" s="1"/>
  <c r="J285" i="13"/>
  <c r="F206" i="28" s="1"/>
  <c r="H285" i="13"/>
  <c r="F206" i="27" s="1"/>
  <c r="F285" i="13"/>
  <c r="F206" i="26" s="1"/>
  <c r="D285" i="13"/>
  <c r="F206" i="25" s="1"/>
  <c r="N260" i="13"/>
  <c r="F205" i="30" s="1"/>
  <c r="L260" i="13"/>
  <c r="F205" i="29" s="1"/>
  <c r="J260" i="13"/>
  <c r="F205" i="28" s="1"/>
  <c r="H260" i="13"/>
  <c r="F205" i="27" s="1"/>
  <c r="F260" i="13"/>
  <c r="F205" i="26" s="1"/>
  <c r="D260" i="13"/>
  <c r="F205" i="25" s="1"/>
  <c r="N238" i="13"/>
  <c r="F204" i="30" s="1"/>
  <c r="L238" i="13"/>
  <c r="F204" i="29" s="1"/>
  <c r="J238" i="13"/>
  <c r="F204" i="28" s="1"/>
  <c r="H238" i="13"/>
  <c r="F204" i="27" s="1"/>
  <c r="F238" i="13"/>
  <c r="F204" i="26" s="1"/>
  <c r="D238" i="13"/>
  <c r="F204" i="25" s="1"/>
  <c r="N219" i="13"/>
  <c r="F203" i="30" s="1"/>
  <c r="L219" i="13"/>
  <c r="F203" i="29" s="1"/>
  <c r="J219" i="13"/>
  <c r="F203" i="28" s="1"/>
  <c r="H219" i="13"/>
  <c r="F203" i="27" s="1"/>
  <c r="F219" i="13"/>
  <c r="F203" i="26" s="1"/>
  <c r="D219" i="13"/>
  <c r="F203" i="25" s="1"/>
  <c r="F202" i="30"/>
  <c r="F202" i="29"/>
  <c r="F202" i="28"/>
  <c r="F202" i="27"/>
  <c r="F202" i="26"/>
  <c r="F202" i="25"/>
  <c r="N199" i="13"/>
  <c r="F201" i="30" s="1"/>
  <c r="L199" i="13"/>
  <c r="F201" i="29" s="1"/>
  <c r="J199" i="13"/>
  <c r="F201" i="28" s="1"/>
  <c r="H199" i="13"/>
  <c r="F201" i="27" s="1"/>
  <c r="F199" i="13"/>
  <c r="F201" i="26" s="1"/>
  <c r="D199" i="13"/>
  <c r="F201" i="25" s="1"/>
  <c r="N195" i="13"/>
  <c r="F200" i="30" s="1"/>
  <c r="L195" i="13"/>
  <c r="F200" i="29" s="1"/>
  <c r="J195" i="13"/>
  <c r="F200" i="28" s="1"/>
  <c r="H195" i="13"/>
  <c r="F200" i="27" s="1"/>
  <c r="F195" i="13"/>
  <c r="F200" i="26" s="1"/>
  <c r="D195" i="13"/>
  <c r="F200" i="25" s="1"/>
  <c r="N194" i="13"/>
  <c r="F199" i="30" s="1"/>
  <c r="L194" i="13"/>
  <c r="F199" i="29" s="1"/>
  <c r="J194" i="13"/>
  <c r="F199" i="28" s="1"/>
  <c r="H194" i="13"/>
  <c r="F199" i="27" s="1"/>
  <c r="F194" i="13"/>
  <c r="F199" i="26" s="1"/>
  <c r="D194" i="13"/>
  <c r="F199" i="25" s="1"/>
  <c r="N188" i="13"/>
  <c r="L188" i="13"/>
  <c r="J188" i="13"/>
  <c r="H188" i="13"/>
  <c r="F188" i="13"/>
  <c r="D188" i="13"/>
  <c r="N130" i="13"/>
  <c r="F209" i="24" s="1"/>
  <c r="L130" i="13"/>
  <c r="F209" i="23" s="1"/>
  <c r="J130" i="13"/>
  <c r="F209" i="22" s="1"/>
  <c r="H130" i="13"/>
  <c r="F209" i="21" s="1"/>
  <c r="F130" i="13"/>
  <c r="F209" i="20" s="1"/>
  <c r="D130" i="13"/>
  <c r="F209" i="19" s="1"/>
  <c r="A33" i="25" l="1"/>
  <c r="A32" i="26"/>
  <c r="A32" i="28"/>
  <c r="A30" i="29"/>
  <c r="A32" i="29"/>
  <c r="A33" i="29"/>
  <c r="Y200" i="19"/>
  <c r="Y199" i="19"/>
  <c r="Y198" i="19"/>
  <c r="Y201" i="19"/>
  <c r="Y199" i="21"/>
  <c r="Y200" i="21"/>
  <c r="Y201" i="21"/>
  <c r="Y198" i="21"/>
  <c r="Y200" i="23"/>
  <c r="Y201" i="23"/>
  <c r="Y199" i="23"/>
  <c r="Y198" i="23"/>
  <c r="D361" i="13"/>
  <c r="D362" i="13" s="1"/>
  <c r="D363" i="13" s="1"/>
  <c r="H11" i="1" s="1"/>
  <c r="F198" i="25"/>
  <c r="H361" i="13"/>
  <c r="H362" i="13" s="1"/>
  <c r="H363" i="13" s="1"/>
  <c r="J11" i="1" s="1"/>
  <c r="F198" i="27"/>
  <c r="L361" i="13"/>
  <c r="L362" i="13" s="1"/>
  <c r="L363" i="13" s="1"/>
  <c r="L11" i="1" s="1"/>
  <c r="F198" i="29"/>
  <c r="O200" i="25"/>
  <c r="O199" i="25"/>
  <c r="O198" i="25"/>
  <c r="O201" i="25"/>
  <c r="O200" i="27"/>
  <c r="O201" i="27"/>
  <c r="O198" i="27"/>
  <c r="O199" i="27"/>
  <c r="O200" i="29"/>
  <c r="O199" i="29"/>
  <c r="O201" i="29"/>
  <c r="O198" i="29"/>
  <c r="P201" i="25"/>
  <c r="P200" i="25"/>
  <c r="P199" i="25"/>
  <c r="P198" i="25"/>
  <c r="P200" i="27"/>
  <c r="P198" i="27"/>
  <c r="P201" i="27"/>
  <c r="P199" i="27"/>
  <c r="P201" i="29"/>
  <c r="P200" i="29"/>
  <c r="P198" i="29"/>
  <c r="P199" i="29"/>
  <c r="Q200" i="25"/>
  <c r="Q199" i="25"/>
  <c r="Q201" i="25"/>
  <c r="Q198" i="25"/>
  <c r="Q199" i="27"/>
  <c r="Q200" i="27"/>
  <c r="Q201" i="27"/>
  <c r="Q198" i="27"/>
  <c r="Q199" i="29"/>
  <c r="Q200" i="29"/>
  <c r="Q201" i="29"/>
  <c r="Q198" i="29"/>
  <c r="R199" i="25"/>
  <c r="R201" i="25"/>
  <c r="R200" i="25"/>
  <c r="R198" i="25"/>
  <c r="R201" i="27"/>
  <c r="R200" i="27"/>
  <c r="R199" i="27"/>
  <c r="R198" i="27"/>
  <c r="R200" i="29"/>
  <c r="R201" i="29"/>
  <c r="R199" i="29"/>
  <c r="R198" i="29"/>
  <c r="S199" i="25"/>
  <c r="S200" i="25"/>
  <c r="S201" i="25"/>
  <c r="S198" i="25"/>
  <c r="S200" i="27"/>
  <c r="S201" i="27"/>
  <c r="S199" i="27"/>
  <c r="S198" i="27"/>
  <c r="S201" i="29"/>
  <c r="S200" i="29"/>
  <c r="S199" i="29"/>
  <c r="S198" i="29"/>
  <c r="T201" i="25"/>
  <c r="T200" i="25"/>
  <c r="T199" i="25"/>
  <c r="T198" i="25"/>
  <c r="T200" i="27"/>
  <c r="T201" i="27"/>
  <c r="T198" i="27"/>
  <c r="T199" i="27"/>
  <c r="T200" i="29"/>
  <c r="T199" i="29"/>
  <c r="T201" i="29"/>
  <c r="T198" i="29"/>
  <c r="U200" i="25"/>
  <c r="U201" i="25"/>
  <c r="U199" i="25"/>
  <c r="U198" i="25"/>
  <c r="U201" i="27"/>
  <c r="U200" i="27"/>
  <c r="U199" i="27"/>
  <c r="U198" i="27"/>
  <c r="U200" i="29"/>
  <c r="U199" i="29"/>
  <c r="U201" i="29"/>
  <c r="U198" i="29"/>
  <c r="V200" i="25"/>
  <c r="V201" i="25"/>
  <c r="V199" i="25"/>
  <c r="V198" i="25"/>
  <c r="V200" i="27"/>
  <c r="V201" i="27"/>
  <c r="V198" i="27"/>
  <c r="V199" i="27"/>
  <c r="V201" i="29"/>
  <c r="V200" i="29"/>
  <c r="V198" i="29"/>
  <c r="V199" i="29"/>
  <c r="W199" i="25"/>
  <c r="W200" i="25"/>
  <c r="W201" i="25"/>
  <c r="W198" i="25"/>
  <c r="W200" i="27"/>
  <c r="W199" i="27"/>
  <c r="W198" i="27"/>
  <c r="W201" i="27"/>
  <c r="W199" i="29"/>
  <c r="W201" i="29"/>
  <c r="W200" i="29"/>
  <c r="W198" i="29"/>
  <c r="X201" i="25"/>
  <c r="X199" i="25"/>
  <c r="X200" i="25"/>
  <c r="X198" i="25"/>
  <c r="X201" i="27"/>
  <c r="X200" i="27"/>
  <c r="X199" i="27"/>
  <c r="X198" i="27"/>
  <c r="X201" i="29"/>
  <c r="X200" i="29"/>
  <c r="X199" i="29"/>
  <c r="X198" i="29"/>
  <c r="Y200" i="25"/>
  <c r="Y201" i="25"/>
  <c r="Y199" i="25"/>
  <c r="Y198" i="25"/>
  <c r="Y199" i="27"/>
  <c r="Y200" i="27"/>
  <c r="Y201" i="27"/>
  <c r="Y198" i="27"/>
  <c r="Y200" i="29"/>
  <c r="Y201" i="29"/>
  <c r="Y199" i="29"/>
  <c r="Y198" i="29"/>
  <c r="Z199" i="25"/>
  <c r="Z201" i="25"/>
  <c r="Z200" i="25"/>
  <c r="Z198" i="25"/>
  <c r="Z201" i="27"/>
  <c r="Z200" i="27"/>
  <c r="Z199" i="27"/>
  <c r="Z198" i="27"/>
  <c r="Z200" i="29"/>
  <c r="Z201" i="29"/>
  <c r="Z199" i="29"/>
  <c r="Z198" i="29"/>
  <c r="AA199" i="25"/>
  <c r="AA200" i="25"/>
  <c r="AA201" i="25"/>
  <c r="AA198" i="25"/>
  <c r="AA200" i="27"/>
  <c r="AA201" i="27"/>
  <c r="AA199" i="27"/>
  <c r="AA198" i="27"/>
  <c r="AA201" i="29"/>
  <c r="AA200" i="29"/>
  <c r="AA199" i="29"/>
  <c r="AA198" i="29"/>
  <c r="AB201" i="25"/>
  <c r="AB200" i="25"/>
  <c r="AB199" i="25"/>
  <c r="AB198" i="25"/>
  <c r="AB200" i="27"/>
  <c r="AB198" i="27"/>
  <c r="AB201" i="27"/>
  <c r="AB199" i="27"/>
  <c r="AB200" i="29"/>
  <c r="AB199" i="29"/>
  <c r="AB201" i="29"/>
  <c r="AB198" i="29"/>
  <c r="AC200" i="25"/>
  <c r="AC199" i="25"/>
  <c r="AC201" i="25"/>
  <c r="AC198" i="25"/>
  <c r="AC201" i="27"/>
  <c r="AC200" i="27"/>
  <c r="AC199" i="27"/>
  <c r="AC198" i="27"/>
  <c r="AC200" i="29"/>
  <c r="AC199" i="29"/>
  <c r="AC198" i="29"/>
  <c r="AC201" i="29"/>
  <c r="A32" i="25"/>
  <c r="A30" i="27"/>
  <c r="A30" i="24"/>
  <c r="A31" i="22"/>
  <c r="A33" i="22"/>
  <c r="A30" i="20"/>
  <c r="A31" i="20"/>
  <c r="A33" i="20"/>
  <c r="A32" i="27"/>
  <c r="A30" i="28"/>
  <c r="A31" i="28"/>
  <c r="A31" i="30"/>
  <c r="A30" i="30"/>
  <c r="A31" i="24"/>
  <c r="A31" i="23"/>
  <c r="A33" i="23"/>
  <c r="A32" i="22"/>
  <c r="A30" i="21"/>
  <c r="A31" i="21"/>
  <c r="A32" i="20"/>
  <c r="A72" i="30"/>
  <c r="A73" i="30"/>
  <c r="A72" i="29"/>
  <c r="A73" i="29"/>
  <c r="A72" i="28"/>
  <c r="A73" i="28"/>
  <c r="A73" i="27"/>
  <c r="A75" i="27"/>
  <c r="A72" i="26"/>
  <c r="A73" i="26"/>
  <c r="A72" i="25"/>
  <c r="A73" i="25"/>
  <c r="A73" i="24"/>
  <c r="A75" i="24"/>
  <c r="A73" i="23"/>
  <c r="A75" i="23"/>
  <c r="A73" i="22"/>
  <c r="A75" i="22"/>
  <c r="A72" i="21"/>
  <c r="A73" i="21"/>
  <c r="A72" i="20"/>
  <c r="A73" i="20"/>
  <c r="Y200" i="20"/>
  <c r="Y201" i="20"/>
  <c r="Y198" i="20"/>
  <c r="Y199" i="20"/>
  <c r="Y200" i="22"/>
  <c r="Y201" i="22"/>
  <c r="Y199" i="22"/>
  <c r="Y198" i="22"/>
  <c r="Y200" i="24"/>
  <c r="Y201" i="24"/>
  <c r="Y199" i="24"/>
  <c r="Y198" i="24"/>
  <c r="F361" i="13"/>
  <c r="F362" i="13" s="1"/>
  <c r="F363" i="13" s="1"/>
  <c r="I11" i="1" s="1"/>
  <c r="F198" i="26"/>
  <c r="J361" i="13"/>
  <c r="J362" i="13" s="1"/>
  <c r="J363" i="13" s="1"/>
  <c r="K11" i="1" s="1"/>
  <c r="F198" i="28"/>
  <c r="N361" i="13"/>
  <c r="N362" i="13" s="1"/>
  <c r="N363" i="13" s="1"/>
  <c r="M11" i="1" s="1"/>
  <c r="F198" i="30"/>
  <c r="O200" i="26"/>
  <c r="O199" i="26"/>
  <c r="O198" i="26"/>
  <c r="O201" i="26"/>
  <c r="O200" i="28"/>
  <c r="O199" i="28"/>
  <c r="O198" i="28"/>
  <c r="O201" i="28"/>
  <c r="O200" i="30"/>
  <c r="O199" i="30"/>
  <c r="O198" i="30"/>
  <c r="O201" i="30"/>
  <c r="P201" i="26"/>
  <c r="P200" i="26"/>
  <c r="P198" i="26"/>
  <c r="P199" i="26"/>
  <c r="P201" i="28"/>
  <c r="P200" i="28"/>
  <c r="P199" i="28"/>
  <c r="P198" i="28"/>
  <c r="P201" i="30"/>
  <c r="P198" i="30"/>
  <c r="P200" i="30"/>
  <c r="P199" i="30"/>
  <c r="Q200" i="26"/>
  <c r="Q201" i="26"/>
  <c r="Q198" i="26"/>
  <c r="Q199" i="26"/>
  <c r="Q200" i="28"/>
  <c r="Q199" i="28"/>
  <c r="Q201" i="28"/>
  <c r="Q198" i="28"/>
  <c r="Q199" i="30"/>
  <c r="Q200" i="30"/>
  <c r="Q201" i="30"/>
  <c r="Q198" i="30"/>
  <c r="R199" i="26"/>
  <c r="R201" i="26"/>
  <c r="R200" i="26"/>
  <c r="R198" i="26"/>
  <c r="R199" i="28"/>
  <c r="R201" i="28"/>
  <c r="R200" i="28"/>
  <c r="R198" i="28"/>
  <c r="R201" i="30"/>
  <c r="R200" i="30"/>
  <c r="R198" i="30"/>
  <c r="R199" i="30"/>
  <c r="S201" i="26"/>
  <c r="S200" i="26"/>
  <c r="S199" i="26"/>
  <c r="S198" i="26"/>
  <c r="S201" i="28"/>
  <c r="S199" i="28"/>
  <c r="S200" i="28"/>
  <c r="S198" i="28"/>
  <c r="S201" i="30"/>
  <c r="S200" i="30"/>
  <c r="S199" i="30"/>
  <c r="S198" i="30"/>
  <c r="T198" i="26"/>
  <c r="T199" i="26"/>
  <c r="T201" i="26"/>
  <c r="T200" i="26"/>
  <c r="T198" i="28"/>
  <c r="T201" i="28"/>
  <c r="T200" i="28"/>
  <c r="T199" i="28"/>
  <c r="T198" i="30"/>
  <c r="T201" i="30"/>
  <c r="T199" i="30"/>
  <c r="T200" i="30"/>
  <c r="U200" i="26"/>
  <c r="U201" i="26"/>
  <c r="U198" i="26"/>
  <c r="U199" i="26"/>
  <c r="U200" i="28"/>
  <c r="U199" i="28"/>
  <c r="U198" i="28"/>
  <c r="U201" i="28"/>
  <c r="U200" i="30"/>
  <c r="U201" i="30"/>
  <c r="U199" i="30"/>
  <c r="U198" i="30"/>
  <c r="V201" i="26"/>
  <c r="V199" i="26"/>
  <c r="V200" i="26"/>
  <c r="V198" i="26"/>
  <c r="V201" i="28"/>
  <c r="V199" i="28"/>
  <c r="V198" i="28"/>
  <c r="V200" i="28"/>
  <c r="V201" i="30"/>
  <c r="V200" i="30"/>
  <c r="V198" i="30"/>
  <c r="V199" i="30"/>
  <c r="W199" i="26"/>
  <c r="W201" i="26"/>
  <c r="W200" i="26"/>
  <c r="W198" i="26"/>
  <c r="W199" i="28"/>
  <c r="W200" i="28"/>
  <c r="W201" i="28"/>
  <c r="W198" i="28"/>
  <c r="W201" i="30"/>
  <c r="W200" i="30"/>
  <c r="W199" i="30"/>
  <c r="W198" i="30"/>
  <c r="X201" i="26"/>
  <c r="X199" i="26"/>
  <c r="X200" i="26"/>
  <c r="X198" i="26"/>
  <c r="X201" i="28"/>
  <c r="X199" i="28"/>
  <c r="X198" i="28"/>
  <c r="X200" i="28"/>
  <c r="X201" i="30"/>
  <c r="X198" i="30"/>
  <c r="X200" i="30"/>
  <c r="X199" i="30"/>
  <c r="Y200" i="26"/>
  <c r="Y201" i="26"/>
  <c r="Y199" i="26"/>
  <c r="Y198" i="26"/>
  <c r="Y200" i="28"/>
  <c r="Y201" i="28"/>
  <c r="Y198" i="28"/>
  <c r="Y199" i="28"/>
  <c r="Y200" i="30"/>
  <c r="Y201" i="30"/>
  <c r="Y199" i="30"/>
  <c r="Y198" i="30"/>
  <c r="Z199" i="26"/>
  <c r="Z201" i="26"/>
  <c r="Z200" i="26"/>
  <c r="Z198" i="26"/>
  <c r="Z199" i="28"/>
  <c r="Z198" i="28"/>
  <c r="Z201" i="28"/>
  <c r="Z200" i="28"/>
  <c r="Z201" i="30"/>
  <c r="Z200" i="30"/>
  <c r="Z198" i="30"/>
  <c r="Z199" i="30"/>
  <c r="AA201" i="26"/>
  <c r="AA200" i="26"/>
  <c r="AA199" i="26"/>
  <c r="AA198" i="26"/>
  <c r="AA201" i="28"/>
  <c r="AA199" i="28"/>
  <c r="AA200" i="28"/>
  <c r="AA198" i="28"/>
  <c r="AA201" i="30"/>
  <c r="AA200" i="30"/>
  <c r="AA199" i="30"/>
  <c r="AA198" i="30"/>
  <c r="AB198" i="26"/>
  <c r="AB199" i="26"/>
  <c r="AB201" i="26"/>
  <c r="AB200" i="26"/>
  <c r="AB198" i="28"/>
  <c r="AB201" i="28"/>
  <c r="AB200" i="28"/>
  <c r="AB199" i="28"/>
  <c r="AB198" i="30"/>
  <c r="AB201" i="30"/>
  <c r="AB199" i="30"/>
  <c r="AB200" i="30"/>
  <c r="AC200" i="26"/>
  <c r="AC199" i="26"/>
  <c r="AC198" i="26"/>
  <c r="AC201" i="26"/>
  <c r="AC200" i="28"/>
  <c r="AC201" i="28"/>
  <c r="AC198" i="28"/>
  <c r="AC199" i="28"/>
  <c r="AC200" i="30"/>
  <c r="AC201" i="30"/>
  <c r="AC199" i="30"/>
  <c r="AC198" i="30"/>
  <c r="A31" i="25"/>
  <c r="A30" i="25"/>
  <c r="A31" i="27"/>
  <c r="A33" i="27"/>
  <c r="A31" i="29"/>
  <c r="A33" i="24"/>
  <c r="A30" i="22"/>
  <c r="A30" i="26"/>
  <c r="A33" i="26"/>
  <c r="A33" i="28"/>
  <c r="A32" i="30"/>
  <c r="A33" i="30"/>
  <c r="A32" i="24"/>
  <c r="A30" i="23"/>
  <c r="A33" i="21"/>
  <c r="A75" i="30"/>
  <c r="A74" i="30"/>
  <c r="A75" i="29"/>
  <c r="A74" i="29"/>
  <c r="A75" i="28"/>
  <c r="A74" i="28"/>
  <c r="A72" i="27"/>
  <c r="A74" i="27"/>
  <c r="A75" i="26"/>
  <c r="A74" i="26"/>
  <c r="A75" i="25"/>
  <c r="A74" i="25"/>
  <c r="A72" i="24"/>
  <c r="A74" i="24"/>
  <c r="A72" i="23"/>
  <c r="A74" i="23"/>
  <c r="A72" i="22"/>
  <c r="A74" i="22"/>
  <c r="A75" i="21"/>
  <c r="A74" i="21"/>
  <c r="A75" i="20"/>
  <c r="A74" i="20"/>
  <c r="N65" i="15"/>
  <c r="N66" i="15" s="1"/>
  <c r="N67" i="15" s="1"/>
  <c r="M14" i="1" s="1"/>
  <c r="L65" i="15"/>
  <c r="L66" i="15" s="1"/>
  <c r="L67" i="15" s="1"/>
  <c r="L14" i="1" s="1"/>
  <c r="J65" i="15"/>
  <c r="J66" i="15" s="1"/>
  <c r="J67" i="15" s="1"/>
  <c r="K14" i="1" s="1"/>
  <c r="H65" i="15"/>
  <c r="H66" i="15" s="1"/>
  <c r="H67" i="15" s="1"/>
  <c r="J14" i="1" s="1"/>
  <c r="F65" i="15"/>
  <c r="F66" i="15" s="1"/>
  <c r="F67" i="15" s="1"/>
  <c r="I14" i="1" s="1"/>
  <c r="M38" i="15"/>
  <c r="K38" i="15"/>
  <c r="I38" i="15"/>
  <c r="G38" i="15"/>
  <c r="E38" i="15"/>
  <c r="C38" i="15"/>
  <c r="G71" i="27" l="1"/>
  <c r="J297" i="30"/>
  <c r="J297" i="29"/>
  <c r="J297" i="25"/>
  <c r="J297" i="24"/>
  <c r="J297" i="28"/>
  <c r="J297" i="27"/>
  <c r="J297" i="22"/>
  <c r="J297" i="19"/>
  <c r="J297" i="26"/>
  <c r="J297" i="23"/>
  <c r="J297" i="21"/>
  <c r="J297" i="20"/>
  <c r="I297" i="30"/>
  <c r="I297" i="29"/>
  <c r="I297" i="28"/>
  <c r="I297" i="27"/>
  <c r="I297" i="26"/>
  <c r="I297" i="24"/>
  <c r="I297" i="23"/>
  <c r="I297" i="21"/>
  <c r="I297" i="20"/>
  <c r="G71" i="26"/>
  <c r="I297" i="25"/>
  <c r="I297" i="22"/>
  <c r="I297" i="19"/>
  <c r="G71" i="28"/>
  <c r="K297" i="28"/>
  <c r="A297" i="28" s="1"/>
  <c r="K297" i="27"/>
  <c r="K297" i="26"/>
  <c r="K297" i="30"/>
  <c r="K297" i="25"/>
  <c r="K297" i="23"/>
  <c r="K297" i="21"/>
  <c r="K297" i="20"/>
  <c r="K297" i="29"/>
  <c r="K297" i="24"/>
  <c r="K297" i="22"/>
  <c r="K297" i="19"/>
  <c r="G71" i="30"/>
  <c r="M297" i="30"/>
  <c r="M297" i="29"/>
  <c r="M297" i="28"/>
  <c r="M297" i="27"/>
  <c r="M297" i="26"/>
  <c r="M297" i="24"/>
  <c r="M297" i="23"/>
  <c r="M297" i="21"/>
  <c r="M297" i="20"/>
  <c r="M297" i="25"/>
  <c r="M297" i="22"/>
  <c r="M297" i="19"/>
  <c r="N200" i="30"/>
  <c r="A56" i="30" s="1"/>
  <c r="N201" i="30"/>
  <c r="A57" i="30" s="1"/>
  <c r="N198" i="30"/>
  <c r="A54" i="30" s="1"/>
  <c r="N199" i="30"/>
  <c r="A55" i="30" s="1"/>
  <c r="N200" i="28"/>
  <c r="A56" i="28" s="1"/>
  <c r="N201" i="28"/>
  <c r="A57" i="28" s="1"/>
  <c r="N198" i="28"/>
  <c r="A54" i="28" s="1"/>
  <c r="N199" i="28"/>
  <c r="A55" i="28" s="1"/>
  <c r="N200" i="26"/>
  <c r="A56" i="26" s="1"/>
  <c r="N201" i="26"/>
  <c r="A57" i="26" s="1"/>
  <c r="N198" i="26"/>
  <c r="A54" i="26" s="1"/>
  <c r="N199" i="26"/>
  <c r="A55" i="26" s="1"/>
  <c r="N200" i="29"/>
  <c r="A56" i="29" s="1"/>
  <c r="N201" i="29"/>
  <c r="A57" i="29" s="1"/>
  <c r="N198" i="29"/>
  <c r="A54" i="29" s="1"/>
  <c r="N199" i="29"/>
  <c r="A55" i="29" s="1"/>
  <c r="N201" i="27"/>
  <c r="A57" i="27" s="1"/>
  <c r="N198" i="27"/>
  <c r="A54" i="27" s="1"/>
  <c r="N200" i="27"/>
  <c r="A56" i="27" s="1"/>
  <c r="N199" i="27"/>
  <c r="A55" i="27" s="1"/>
  <c r="N200" i="25"/>
  <c r="A56" i="25" s="1"/>
  <c r="N201" i="25"/>
  <c r="A57" i="25" s="1"/>
  <c r="N198" i="25"/>
  <c r="A54" i="25" s="1"/>
  <c r="N199" i="25"/>
  <c r="A55" i="25" s="1"/>
  <c r="G71" i="29"/>
  <c r="L297" i="30"/>
  <c r="L297" i="29"/>
  <c r="A297" i="29" s="1"/>
  <c r="L297" i="25"/>
  <c r="L297" i="24"/>
  <c r="L297" i="26"/>
  <c r="L297" i="22"/>
  <c r="L297" i="19"/>
  <c r="L297" i="28"/>
  <c r="L297" i="27"/>
  <c r="L297" i="23"/>
  <c r="L297" i="21"/>
  <c r="L297" i="20"/>
  <c r="G53" i="30"/>
  <c r="M294" i="30"/>
  <c r="M294" i="29"/>
  <c r="M294" i="28"/>
  <c r="M294" i="27"/>
  <c r="M294" i="26"/>
  <c r="M294" i="24"/>
  <c r="M294" i="23"/>
  <c r="M294" i="21"/>
  <c r="M294" i="20"/>
  <c r="M294" i="25"/>
  <c r="M294" i="22"/>
  <c r="M294" i="19"/>
  <c r="K294" i="28"/>
  <c r="K294" i="27"/>
  <c r="K294" i="26"/>
  <c r="K294" i="29"/>
  <c r="K294" i="25"/>
  <c r="K294" i="23"/>
  <c r="K294" i="21"/>
  <c r="K294" i="20"/>
  <c r="G53" i="28"/>
  <c r="K294" i="30"/>
  <c r="K294" i="24"/>
  <c r="K294" i="22"/>
  <c r="K294" i="19"/>
  <c r="G53" i="26"/>
  <c r="I294" i="30"/>
  <c r="I294" i="29"/>
  <c r="I294" i="28"/>
  <c r="I294" i="27"/>
  <c r="I294" i="26"/>
  <c r="I294" i="24"/>
  <c r="I294" i="23"/>
  <c r="I294" i="21"/>
  <c r="I294" i="20"/>
  <c r="I294" i="25"/>
  <c r="I294" i="22"/>
  <c r="I294" i="19"/>
  <c r="L294" i="30"/>
  <c r="L294" i="29"/>
  <c r="A294" i="29" s="1"/>
  <c r="L294" i="25"/>
  <c r="L294" i="24"/>
  <c r="G53" i="29"/>
  <c r="L294" i="26"/>
  <c r="L294" i="22"/>
  <c r="L294" i="19"/>
  <c r="L294" i="28"/>
  <c r="L294" i="27"/>
  <c r="L294" i="23"/>
  <c r="L294" i="20"/>
  <c r="L294" i="21"/>
  <c r="G53" i="27"/>
  <c r="J294" i="30"/>
  <c r="J294" i="29"/>
  <c r="J294" i="25"/>
  <c r="J294" i="24"/>
  <c r="J294" i="28"/>
  <c r="J294" i="27"/>
  <c r="A294" i="27" s="1"/>
  <c r="J294" i="22"/>
  <c r="J294" i="19"/>
  <c r="J294" i="26"/>
  <c r="J294" i="23"/>
  <c r="J294" i="21"/>
  <c r="J294" i="20"/>
  <c r="G53" i="25"/>
  <c r="H294" i="30"/>
  <c r="H294" i="29"/>
  <c r="H294" i="25"/>
  <c r="H294" i="24"/>
  <c r="H294" i="26"/>
  <c r="H294" i="22"/>
  <c r="H294" i="19"/>
  <c r="H294" i="28"/>
  <c r="H294" i="27"/>
  <c r="H294" i="23"/>
  <c r="H294" i="20"/>
  <c r="H294" i="21"/>
  <c r="D65" i="15"/>
  <c r="D66" i="15" s="1"/>
  <c r="D67" i="15" s="1"/>
  <c r="H14" i="1" s="1"/>
  <c r="M39" i="3"/>
  <c r="K39" i="3"/>
  <c r="I39" i="3"/>
  <c r="G39" i="3"/>
  <c r="E39" i="3"/>
  <c r="C39" i="3"/>
  <c r="M43" i="4"/>
  <c r="K43" i="4"/>
  <c r="I43" i="4"/>
  <c r="G43" i="4"/>
  <c r="E43" i="4"/>
  <c r="C43" i="4"/>
  <c r="M70" i="6"/>
  <c r="K70" i="6"/>
  <c r="I70" i="6"/>
  <c r="G70" i="6"/>
  <c r="E70" i="6"/>
  <c r="C70" i="6"/>
  <c r="M27" i="7"/>
  <c r="K27" i="7"/>
  <c r="I27" i="7"/>
  <c r="G27" i="7"/>
  <c r="E27" i="7"/>
  <c r="C27" i="7"/>
  <c r="M37" i="8"/>
  <c r="K37" i="8"/>
  <c r="I37" i="8"/>
  <c r="G37" i="8"/>
  <c r="E37" i="8"/>
  <c r="C37" i="8"/>
  <c r="M59" i="9"/>
  <c r="K59" i="9"/>
  <c r="I59" i="9"/>
  <c r="G59" i="9"/>
  <c r="E59" i="9"/>
  <c r="C59" i="9"/>
  <c r="M38" i="11"/>
  <c r="K38" i="11"/>
  <c r="I38" i="11"/>
  <c r="G38" i="11"/>
  <c r="E38" i="11"/>
  <c r="C38" i="11"/>
  <c r="M186" i="13"/>
  <c r="K186" i="13"/>
  <c r="I186" i="13"/>
  <c r="G186" i="13"/>
  <c r="E186" i="13"/>
  <c r="C186" i="13"/>
  <c r="M91" i="10"/>
  <c r="K91" i="10"/>
  <c r="I91" i="10"/>
  <c r="G91" i="10"/>
  <c r="E91" i="10"/>
  <c r="C91" i="10"/>
  <c r="M90" i="14"/>
  <c r="K90" i="14"/>
  <c r="I90" i="14"/>
  <c r="G90" i="14"/>
  <c r="E90" i="14"/>
  <c r="C90" i="14"/>
  <c r="M44" i="16"/>
  <c r="K44" i="16"/>
  <c r="I44" i="16"/>
  <c r="G44" i="16"/>
  <c r="E44" i="16"/>
  <c r="C44" i="16"/>
  <c r="M46" i="17"/>
  <c r="K46" i="17"/>
  <c r="I46" i="17"/>
  <c r="G46" i="17"/>
  <c r="E46" i="17"/>
  <c r="C46" i="17"/>
  <c r="M57" i="18"/>
  <c r="K57" i="18"/>
  <c r="I57" i="18"/>
  <c r="G57" i="18"/>
  <c r="E57" i="18"/>
  <c r="C57" i="18"/>
  <c r="M1" i="18"/>
  <c r="K1" i="18"/>
  <c r="I1" i="18"/>
  <c r="G1" i="18"/>
  <c r="E1" i="18"/>
  <c r="C1" i="18"/>
  <c r="M1" i="17"/>
  <c r="K1" i="17"/>
  <c r="I1" i="17"/>
  <c r="G1" i="17"/>
  <c r="E1" i="17"/>
  <c r="C1" i="17"/>
  <c r="M1" i="16"/>
  <c r="K1" i="16"/>
  <c r="I1" i="16"/>
  <c r="G1" i="16"/>
  <c r="E1" i="16"/>
  <c r="C1" i="16"/>
  <c r="M1" i="15"/>
  <c r="K1" i="15"/>
  <c r="I1" i="15"/>
  <c r="G1" i="15"/>
  <c r="E1" i="15"/>
  <c r="C1" i="15"/>
  <c r="M1" i="14"/>
  <c r="K1" i="14"/>
  <c r="I1" i="14"/>
  <c r="G1" i="14"/>
  <c r="E1" i="14"/>
  <c r="C1" i="14"/>
  <c r="M1" i="10"/>
  <c r="K1" i="10"/>
  <c r="I1" i="10"/>
  <c r="G1" i="10"/>
  <c r="E1" i="10"/>
  <c r="C1" i="10"/>
  <c r="M1" i="13"/>
  <c r="K1" i="13"/>
  <c r="I1" i="13"/>
  <c r="G1" i="13"/>
  <c r="E1" i="13"/>
  <c r="C1" i="13"/>
  <c r="M1" i="11"/>
  <c r="K1" i="11"/>
  <c r="I1" i="11"/>
  <c r="G1" i="11"/>
  <c r="E1" i="11"/>
  <c r="C1" i="11"/>
  <c r="M1" i="9"/>
  <c r="K1" i="9"/>
  <c r="I1" i="9"/>
  <c r="G1" i="9"/>
  <c r="E1" i="9"/>
  <c r="C1" i="9"/>
  <c r="M1" i="8"/>
  <c r="K1" i="8"/>
  <c r="I1" i="8"/>
  <c r="G1" i="8"/>
  <c r="E1" i="8"/>
  <c r="C1" i="8"/>
  <c r="M1" i="7"/>
  <c r="K1" i="7"/>
  <c r="I1" i="7"/>
  <c r="G1" i="7"/>
  <c r="E1" i="7"/>
  <c r="C1" i="7"/>
  <c r="M1" i="6"/>
  <c r="K1" i="6"/>
  <c r="I1" i="6"/>
  <c r="G1" i="6"/>
  <c r="E1" i="6"/>
  <c r="C1" i="6"/>
  <c r="M1" i="4"/>
  <c r="K1" i="4"/>
  <c r="I1" i="4"/>
  <c r="G1" i="4"/>
  <c r="E1" i="4"/>
  <c r="C1" i="4"/>
  <c r="M1" i="3"/>
  <c r="K1" i="3"/>
  <c r="I1" i="3"/>
  <c r="G1" i="3"/>
  <c r="E1" i="3"/>
  <c r="C1" i="3"/>
  <c r="M40" i="2"/>
  <c r="K40" i="2"/>
  <c r="I40" i="2"/>
  <c r="G40" i="2"/>
  <c r="E40" i="2"/>
  <c r="C40" i="2"/>
  <c r="M1" i="2"/>
  <c r="K1" i="2"/>
  <c r="I1" i="2"/>
  <c r="G1" i="2"/>
  <c r="E1" i="2"/>
  <c r="C1" i="2"/>
  <c r="A294" i="26" l="1"/>
  <c r="G71" i="25"/>
  <c r="H297" i="30"/>
  <c r="H297" i="29"/>
  <c r="H297" i="25"/>
  <c r="H297" i="24"/>
  <c r="H297" i="26"/>
  <c r="H297" i="22"/>
  <c r="H297" i="19"/>
  <c r="H297" i="28"/>
  <c r="H297" i="27"/>
  <c r="H297" i="23"/>
  <c r="H297" i="21"/>
  <c r="H297" i="20"/>
  <c r="A268" i="27"/>
  <c r="H53" i="27"/>
  <c r="A53" i="27" s="1"/>
  <c r="A268" i="26"/>
  <c r="H53" i="26"/>
  <c r="A53" i="26" s="1"/>
  <c r="H53" i="30"/>
  <c r="A53" i="30" s="1"/>
  <c r="A268" i="30"/>
  <c r="A271" i="30"/>
  <c r="H71" i="30"/>
  <c r="A71" i="30" s="1"/>
  <c r="A297" i="26"/>
  <c r="A268" i="25"/>
  <c r="H53" i="25"/>
  <c r="A53" i="25" s="1"/>
  <c r="A268" i="29"/>
  <c r="H53" i="29"/>
  <c r="A53" i="29" s="1"/>
  <c r="A268" i="28"/>
  <c r="H53" i="28"/>
  <c r="A53" i="28" s="1"/>
  <c r="A294" i="28"/>
  <c r="A294" i="30"/>
  <c r="A271" i="29"/>
  <c r="H71" i="29"/>
  <c r="A71" i="29" s="1"/>
  <c r="A297" i="30"/>
  <c r="A271" i="28"/>
  <c r="H71" i="28"/>
  <c r="A71" i="28" s="1"/>
  <c r="A271" i="26"/>
  <c r="H71" i="26"/>
  <c r="A71" i="26" s="1"/>
  <c r="A297" i="27"/>
  <c r="H71" i="27"/>
  <c r="A71" i="27" s="1"/>
  <c r="A271" i="27"/>
  <c r="N70" i="4"/>
  <c r="F166" i="30" s="1"/>
  <c r="N65" i="4"/>
  <c r="F165" i="30" s="1"/>
  <c r="N58" i="4"/>
  <c r="F164" i="30" s="1"/>
  <c r="N51" i="4"/>
  <c r="F163" i="30" s="1"/>
  <c r="N45" i="4"/>
  <c r="F162" i="30" s="1"/>
  <c r="N28" i="4"/>
  <c r="F166" i="24" s="1"/>
  <c r="N23" i="4"/>
  <c r="F165" i="24" s="1"/>
  <c r="N16" i="4"/>
  <c r="F164" i="24" s="1"/>
  <c r="N9" i="4"/>
  <c r="F163" i="24" s="1"/>
  <c r="N3" i="4"/>
  <c r="F162" i="24" s="1"/>
  <c r="L70" i="4"/>
  <c r="F166" i="29" s="1"/>
  <c r="L65" i="4"/>
  <c r="F165" i="29" s="1"/>
  <c r="L58" i="4"/>
  <c r="F164" i="29" s="1"/>
  <c r="L51" i="4"/>
  <c r="F163" i="29" s="1"/>
  <c r="L45" i="4"/>
  <c r="F162" i="29" s="1"/>
  <c r="L28" i="4"/>
  <c r="F166" i="23" s="1"/>
  <c r="L23" i="4"/>
  <c r="F165" i="23" s="1"/>
  <c r="L16" i="4"/>
  <c r="F164" i="23" s="1"/>
  <c r="L9" i="4"/>
  <c r="F163" i="23" s="1"/>
  <c r="L3" i="4"/>
  <c r="F162" i="23" s="1"/>
  <c r="J70" i="4"/>
  <c r="F166" i="28" s="1"/>
  <c r="J65" i="4"/>
  <c r="F165" i="28" s="1"/>
  <c r="J58" i="4"/>
  <c r="F164" i="28" s="1"/>
  <c r="J51" i="4"/>
  <c r="F163" i="28" s="1"/>
  <c r="J45" i="4"/>
  <c r="F162" i="28" s="1"/>
  <c r="J28" i="4"/>
  <c r="F166" i="22" s="1"/>
  <c r="J23" i="4"/>
  <c r="F165" i="22" s="1"/>
  <c r="J16" i="4"/>
  <c r="F164" i="22" s="1"/>
  <c r="J9" i="4"/>
  <c r="F163" i="22" s="1"/>
  <c r="J3" i="4"/>
  <c r="F162" i="22" s="1"/>
  <c r="H70" i="4"/>
  <c r="F166" i="27" s="1"/>
  <c r="H65" i="4"/>
  <c r="F165" i="27" s="1"/>
  <c r="H58" i="4"/>
  <c r="F164" i="27" s="1"/>
  <c r="H51" i="4"/>
  <c r="F163" i="27" s="1"/>
  <c r="H45" i="4"/>
  <c r="F162" i="27" s="1"/>
  <c r="H28" i="4"/>
  <c r="F166" i="21" s="1"/>
  <c r="H23" i="4"/>
  <c r="F165" i="21" s="1"/>
  <c r="H16" i="4"/>
  <c r="F164" i="21" s="1"/>
  <c r="H9" i="4"/>
  <c r="F163" i="21" s="1"/>
  <c r="H3" i="4"/>
  <c r="F162" i="21" s="1"/>
  <c r="F70" i="4"/>
  <c r="F166" i="26" s="1"/>
  <c r="F65" i="4"/>
  <c r="F165" i="26" s="1"/>
  <c r="F58" i="4"/>
  <c r="F164" i="26" s="1"/>
  <c r="F51" i="4"/>
  <c r="F163" i="26" s="1"/>
  <c r="F45" i="4"/>
  <c r="F162" i="26" s="1"/>
  <c r="F28" i="4"/>
  <c r="F166" i="20" s="1"/>
  <c r="F23" i="4"/>
  <c r="F165" i="20" s="1"/>
  <c r="F16" i="4"/>
  <c r="F164" i="20" s="1"/>
  <c r="F9" i="4"/>
  <c r="F163" i="20" s="1"/>
  <c r="F3" i="4"/>
  <c r="F162" i="20" s="1"/>
  <c r="D70" i="4"/>
  <c r="F166" i="25" s="1"/>
  <c r="D65" i="4"/>
  <c r="F165" i="25" s="1"/>
  <c r="D58" i="4"/>
  <c r="F164" i="25" s="1"/>
  <c r="D51" i="4"/>
  <c r="F163" i="25" s="1"/>
  <c r="D45" i="4"/>
  <c r="F162" i="25" s="1"/>
  <c r="D28" i="4"/>
  <c r="F166" i="19" s="1"/>
  <c r="D23" i="4"/>
  <c r="F165" i="19" s="1"/>
  <c r="D16" i="4"/>
  <c r="F164" i="19" s="1"/>
  <c r="D9" i="4"/>
  <c r="F163" i="19" s="1"/>
  <c r="D3" i="4"/>
  <c r="F162" i="19" s="1"/>
  <c r="O163" i="19" l="1"/>
  <c r="O164" i="19"/>
  <c r="O165" i="19"/>
  <c r="O162" i="19"/>
  <c r="Q163" i="19"/>
  <c r="Q162" i="19"/>
  <c r="Q164" i="19"/>
  <c r="Q165" i="19"/>
  <c r="N164" i="25"/>
  <c r="N165" i="25"/>
  <c r="N162" i="25"/>
  <c r="N163" i="25"/>
  <c r="P164" i="25"/>
  <c r="P163" i="25"/>
  <c r="P162" i="25"/>
  <c r="P165" i="25"/>
  <c r="R164" i="25"/>
  <c r="R165" i="25"/>
  <c r="R162" i="25"/>
  <c r="R163" i="25"/>
  <c r="O165" i="20"/>
  <c r="O162" i="20"/>
  <c r="O164" i="20"/>
  <c r="O163" i="20"/>
  <c r="Q165" i="20"/>
  <c r="Q163" i="20"/>
  <c r="Q164" i="20"/>
  <c r="Q162" i="20"/>
  <c r="N164" i="26"/>
  <c r="N165" i="26"/>
  <c r="N162" i="26"/>
  <c r="N163" i="26"/>
  <c r="P165" i="26"/>
  <c r="P164" i="26"/>
  <c r="P162" i="26"/>
  <c r="P163" i="26"/>
  <c r="R164" i="26"/>
  <c r="R163" i="26"/>
  <c r="R162" i="26"/>
  <c r="R165" i="26"/>
  <c r="O165" i="21"/>
  <c r="O162" i="21"/>
  <c r="O163" i="21"/>
  <c r="O164" i="21"/>
  <c r="Q162" i="21"/>
  <c r="Q165" i="21"/>
  <c r="Q163" i="21"/>
  <c r="Q164" i="21"/>
  <c r="N165" i="27"/>
  <c r="N163" i="27"/>
  <c r="N164" i="27"/>
  <c r="N162" i="27"/>
  <c r="P162" i="27"/>
  <c r="P164" i="27"/>
  <c r="P165" i="27"/>
  <c r="P163" i="27"/>
  <c r="R165" i="27"/>
  <c r="R163" i="27"/>
  <c r="R162" i="27"/>
  <c r="R164" i="27"/>
  <c r="O165" i="22"/>
  <c r="O162" i="22"/>
  <c r="O164" i="22"/>
  <c r="O163" i="22"/>
  <c r="Q165" i="22"/>
  <c r="Q163" i="22"/>
  <c r="Q162" i="22"/>
  <c r="Q164" i="22"/>
  <c r="N164" i="28"/>
  <c r="N165" i="28"/>
  <c r="N162" i="28"/>
  <c r="N163" i="28"/>
  <c r="P165" i="28"/>
  <c r="P164" i="28"/>
  <c r="P162" i="28"/>
  <c r="P163" i="28"/>
  <c r="R164" i="28"/>
  <c r="R163" i="28"/>
  <c r="R162" i="28"/>
  <c r="R165" i="28"/>
  <c r="O165" i="23"/>
  <c r="O164" i="23"/>
  <c r="O162" i="23"/>
  <c r="O163" i="23"/>
  <c r="Q165" i="23"/>
  <c r="Q163" i="23"/>
  <c r="Q162" i="23"/>
  <c r="Q164" i="23"/>
  <c r="N164" i="29"/>
  <c r="N165" i="29"/>
  <c r="N163" i="29"/>
  <c r="N162" i="29"/>
  <c r="P165" i="29"/>
  <c r="P164" i="29"/>
  <c r="P163" i="29"/>
  <c r="P162" i="29"/>
  <c r="R164" i="29"/>
  <c r="R165" i="29"/>
  <c r="R163" i="29"/>
  <c r="R162" i="29"/>
  <c r="O162" i="24"/>
  <c r="O165" i="24"/>
  <c r="O164" i="24"/>
  <c r="O163" i="24"/>
  <c r="Q164" i="24"/>
  <c r="Q162" i="24"/>
  <c r="Q165" i="24"/>
  <c r="Q163" i="24"/>
  <c r="N165" i="30"/>
  <c r="N162" i="30"/>
  <c r="N164" i="30"/>
  <c r="N163" i="30"/>
  <c r="P165" i="30"/>
  <c r="P163" i="30"/>
  <c r="P162" i="30"/>
  <c r="P164" i="30"/>
  <c r="R165" i="30"/>
  <c r="R162" i="30"/>
  <c r="R164" i="30"/>
  <c r="R163" i="30"/>
  <c r="Y263" i="29"/>
  <c r="Y262" i="29"/>
  <c r="Y261" i="29"/>
  <c r="Y260" i="29"/>
  <c r="V262" i="28"/>
  <c r="V263" i="28"/>
  <c r="V260" i="28"/>
  <c r="V261" i="28"/>
  <c r="V262" i="29"/>
  <c r="V263" i="29"/>
  <c r="V261" i="29"/>
  <c r="V260" i="29"/>
  <c r="V262" i="25"/>
  <c r="V260" i="25"/>
  <c r="V263" i="25"/>
  <c r="V261" i="25"/>
  <c r="V262" i="30"/>
  <c r="V263" i="30"/>
  <c r="V260" i="30"/>
  <c r="V261" i="30"/>
  <c r="N164" i="19"/>
  <c r="N165" i="19"/>
  <c r="N162" i="19"/>
  <c r="N163" i="19"/>
  <c r="P164" i="19"/>
  <c r="P165" i="19"/>
  <c r="P162" i="19"/>
  <c r="P163" i="19"/>
  <c r="R164" i="19"/>
  <c r="R165" i="19"/>
  <c r="R163" i="19"/>
  <c r="R162" i="19"/>
  <c r="O165" i="25"/>
  <c r="O163" i="25"/>
  <c r="O162" i="25"/>
  <c r="O164" i="25"/>
  <c r="Q165" i="25"/>
  <c r="Q162" i="25"/>
  <c r="Q163" i="25"/>
  <c r="Q164" i="25"/>
  <c r="N165" i="20"/>
  <c r="N164" i="20"/>
  <c r="N162" i="20"/>
  <c r="N163" i="20"/>
  <c r="P165" i="20"/>
  <c r="P163" i="20"/>
  <c r="P164" i="20"/>
  <c r="P162" i="20"/>
  <c r="R165" i="20"/>
  <c r="R162" i="20"/>
  <c r="R164" i="20"/>
  <c r="R163" i="20"/>
  <c r="O162" i="26"/>
  <c r="O165" i="26"/>
  <c r="O163" i="26"/>
  <c r="O164" i="26"/>
  <c r="Q163" i="26"/>
  <c r="Q164" i="26"/>
  <c r="Q162" i="26"/>
  <c r="Q165" i="26"/>
  <c r="N165" i="21"/>
  <c r="N164" i="21"/>
  <c r="N162" i="21"/>
  <c r="N163" i="21"/>
  <c r="P162" i="21"/>
  <c r="P164" i="21"/>
  <c r="P165" i="21"/>
  <c r="P163" i="21"/>
  <c r="R164" i="21"/>
  <c r="R165" i="21"/>
  <c r="R162" i="21"/>
  <c r="R163" i="21"/>
  <c r="O162" i="27"/>
  <c r="O165" i="27"/>
  <c r="O164" i="27"/>
  <c r="O163" i="27"/>
  <c r="Q165" i="27"/>
  <c r="Q162" i="27"/>
  <c r="Q164" i="27"/>
  <c r="Q163" i="27"/>
  <c r="N164" i="22"/>
  <c r="N165" i="22"/>
  <c r="N163" i="22"/>
  <c r="N162" i="22"/>
  <c r="P165" i="22"/>
  <c r="P164" i="22"/>
  <c r="P162" i="22"/>
  <c r="P163" i="22"/>
  <c r="R165" i="22"/>
  <c r="R162" i="22"/>
  <c r="R163" i="22"/>
  <c r="R164" i="22"/>
  <c r="O162" i="28"/>
  <c r="O165" i="28"/>
  <c r="O163" i="28"/>
  <c r="O164" i="28"/>
  <c r="Q163" i="28"/>
  <c r="Q164" i="28"/>
  <c r="Q165" i="28"/>
  <c r="Q162" i="28"/>
  <c r="N164" i="23"/>
  <c r="N165" i="23"/>
  <c r="N163" i="23"/>
  <c r="N162" i="23"/>
  <c r="P165" i="23"/>
  <c r="P164" i="23"/>
  <c r="P162" i="23"/>
  <c r="P163" i="23"/>
  <c r="R165" i="23"/>
  <c r="R162" i="23"/>
  <c r="R163" i="23"/>
  <c r="R164" i="23"/>
  <c r="O165" i="29"/>
  <c r="O162" i="29"/>
  <c r="O163" i="29"/>
  <c r="O164" i="29"/>
  <c r="Q163" i="29"/>
  <c r="Q165" i="29"/>
  <c r="Q162" i="29"/>
  <c r="Q164" i="29"/>
  <c r="N165" i="24"/>
  <c r="N164" i="24"/>
  <c r="N163" i="24"/>
  <c r="N162" i="24"/>
  <c r="P165" i="24"/>
  <c r="P163" i="24"/>
  <c r="P162" i="24"/>
  <c r="P164" i="24"/>
  <c r="R164" i="24"/>
  <c r="R165" i="24"/>
  <c r="R162" i="24"/>
  <c r="R163" i="24"/>
  <c r="O165" i="30"/>
  <c r="O162" i="30"/>
  <c r="O163" i="30"/>
  <c r="O164" i="30"/>
  <c r="Q164" i="30"/>
  <c r="Q165" i="30"/>
  <c r="Q162" i="30"/>
  <c r="Q163" i="30"/>
  <c r="Y263" i="27"/>
  <c r="Y262" i="27"/>
  <c r="Y260" i="27"/>
  <c r="Y261" i="27"/>
  <c r="Y263" i="26"/>
  <c r="Y260" i="26"/>
  <c r="Y262" i="26"/>
  <c r="Y261" i="26"/>
  <c r="Y263" i="28"/>
  <c r="Y262" i="28"/>
  <c r="Y260" i="28"/>
  <c r="Y261" i="28"/>
  <c r="Y263" i="30"/>
  <c r="Y262" i="30"/>
  <c r="Y260" i="30"/>
  <c r="Y261" i="30"/>
  <c r="V263" i="26"/>
  <c r="V260" i="26"/>
  <c r="V262" i="26"/>
  <c r="V261" i="26"/>
  <c r="V262" i="27"/>
  <c r="V260" i="27"/>
  <c r="V263" i="27"/>
  <c r="V261" i="27"/>
  <c r="A271" i="25"/>
  <c r="H71" i="25"/>
  <c r="A71" i="25" s="1"/>
  <c r="N33" i="4"/>
  <c r="N34" i="4" s="1"/>
  <c r="N35" i="4" s="1"/>
  <c r="G5" i="1" s="1"/>
  <c r="L33" i="4"/>
  <c r="L34" i="4" s="1"/>
  <c r="L35" i="4" s="1"/>
  <c r="F5" i="1" s="1"/>
  <c r="H33" i="4"/>
  <c r="H34" i="4" s="1"/>
  <c r="H35" i="4" s="1"/>
  <c r="D5" i="1" s="1"/>
  <c r="F33" i="4"/>
  <c r="F34" i="4" s="1"/>
  <c r="F35" i="4" s="1"/>
  <c r="J33" i="4"/>
  <c r="J34" i="4" s="1"/>
  <c r="J35" i="4" s="1"/>
  <c r="D75" i="4"/>
  <c r="D76" i="4" s="1"/>
  <c r="D77" i="4" s="1"/>
  <c r="H5" i="1" s="1"/>
  <c r="D33" i="4"/>
  <c r="D34" i="4" s="1"/>
  <c r="D35" i="4" s="1"/>
  <c r="B5" i="1" s="1"/>
  <c r="F75" i="4"/>
  <c r="F76" i="4" s="1"/>
  <c r="F77" i="4" s="1"/>
  <c r="I5" i="1" s="1"/>
  <c r="H75" i="4"/>
  <c r="H76" i="4" s="1"/>
  <c r="H77" i="4" s="1"/>
  <c r="J75" i="4"/>
  <c r="J76" i="4" s="1"/>
  <c r="J77" i="4" s="1"/>
  <c r="K5" i="1" s="1"/>
  <c r="L75" i="4"/>
  <c r="L76" i="4" s="1"/>
  <c r="L77" i="4" s="1"/>
  <c r="L5" i="1" s="1"/>
  <c r="N75" i="4"/>
  <c r="N76" i="4" s="1"/>
  <c r="N77" i="4" s="1"/>
  <c r="M5" i="1" s="1"/>
  <c r="J5" i="1"/>
  <c r="E5" i="1"/>
  <c r="C5" i="1"/>
  <c r="G17" i="28" l="1"/>
  <c r="K288" i="28"/>
  <c r="K288" i="27"/>
  <c r="K288" i="26"/>
  <c r="K288" i="29"/>
  <c r="K288" i="25"/>
  <c r="K288" i="23"/>
  <c r="K288" i="21"/>
  <c r="K288" i="30"/>
  <c r="K288" i="24"/>
  <c r="K288" i="22"/>
  <c r="K288" i="20"/>
  <c r="K288" i="19"/>
  <c r="M288" i="30"/>
  <c r="M288" i="29"/>
  <c r="M288" i="28"/>
  <c r="M288" i="27"/>
  <c r="M288" i="26"/>
  <c r="M288" i="24"/>
  <c r="M288" i="23"/>
  <c r="M288" i="21"/>
  <c r="G17" i="30"/>
  <c r="M288" i="25"/>
  <c r="M288" i="22"/>
  <c r="M288" i="19"/>
  <c r="M288" i="20"/>
  <c r="C288" i="28"/>
  <c r="C288" i="27"/>
  <c r="C288" i="26"/>
  <c r="C288" i="25"/>
  <c r="C288" i="23"/>
  <c r="C288" i="21"/>
  <c r="C288" i="30"/>
  <c r="C288" i="29"/>
  <c r="C288" i="24"/>
  <c r="C288" i="22"/>
  <c r="C288" i="20"/>
  <c r="G17" i="20"/>
  <c r="C288" i="19"/>
  <c r="G17" i="22"/>
  <c r="E288" i="30"/>
  <c r="E288" i="28"/>
  <c r="E288" i="27"/>
  <c r="E288" i="26"/>
  <c r="E288" i="29"/>
  <c r="E288" i="24"/>
  <c r="E288" i="23"/>
  <c r="E288" i="21"/>
  <c r="E288" i="25"/>
  <c r="E288" i="22"/>
  <c r="E288" i="19"/>
  <c r="E288" i="20"/>
  <c r="G17" i="24"/>
  <c r="G288" i="28"/>
  <c r="G288" i="27"/>
  <c r="G288" i="26"/>
  <c r="G288" i="30"/>
  <c r="G288" i="25"/>
  <c r="G288" i="23"/>
  <c r="G288" i="21"/>
  <c r="G288" i="29"/>
  <c r="G288" i="24"/>
  <c r="G288" i="22"/>
  <c r="G288" i="20"/>
  <c r="G288" i="19"/>
  <c r="L288" i="30"/>
  <c r="L288" i="29"/>
  <c r="A288" i="29" s="1"/>
  <c r="G17" i="29"/>
  <c r="L288" i="25"/>
  <c r="L288" i="24"/>
  <c r="L288" i="26"/>
  <c r="L288" i="22"/>
  <c r="L288" i="20"/>
  <c r="L288" i="19"/>
  <c r="L288" i="28"/>
  <c r="L288" i="27"/>
  <c r="L288" i="23"/>
  <c r="L288" i="21"/>
  <c r="B288" i="30"/>
  <c r="B288" i="29"/>
  <c r="B288" i="25"/>
  <c r="B288" i="24"/>
  <c r="B288" i="28"/>
  <c r="B288" i="27"/>
  <c r="B288" i="22"/>
  <c r="B288" i="20"/>
  <c r="B288" i="19"/>
  <c r="B288" i="26"/>
  <c r="B288" i="23"/>
  <c r="B288" i="21"/>
  <c r="G17" i="19"/>
  <c r="Y263" i="25"/>
  <c r="Y260" i="25"/>
  <c r="Y262" i="25"/>
  <c r="Y261" i="25"/>
  <c r="A19" i="24"/>
  <c r="A21" i="24"/>
  <c r="A19" i="29"/>
  <c r="A19" i="23"/>
  <c r="A19" i="28"/>
  <c r="A18" i="21"/>
  <c r="A21" i="21"/>
  <c r="A19" i="26"/>
  <c r="A18" i="20"/>
  <c r="A21" i="20"/>
  <c r="A18" i="25"/>
  <c r="A18" i="19"/>
  <c r="A20" i="19"/>
  <c r="A19" i="30"/>
  <c r="A18" i="30"/>
  <c r="A18" i="29"/>
  <c r="A21" i="29"/>
  <c r="A20" i="23"/>
  <c r="A21" i="28"/>
  <c r="A19" i="22"/>
  <c r="A18" i="22"/>
  <c r="A18" i="27"/>
  <c r="A19" i="27"/>
  <c r="A20" i="21"/>
  <c r="A21" i="26"/>
  <c r="A19" i="25"/>
  <c r="A21" i="25"/>
  <c r="D288" i="30"/>
  <c r="D288" i="29"/>
  <c r="D288" i="25"/>
  <c r="D288" i="24"/>
  <c r="D288" i="26"/>
  <c r="D288" i="22"/>
  <c r="D288" i="20"/>
  <c r="D288" i="19"/>
  <c r="D288" i="28"/>
  <c r="D288" i="27"/>
  <c r="D288" i="23"/>
  <c r="G17" i="21"/>
  <c r="D288" i="21"/>
  <c r="A288" i="21" s="1"/>
  <c r="G17" i="23"/>
  <c r="F288" i="30"/>
  <c r="F288" i="29"/>
  <c r="F288" i="25"/>
  <c r="F288" i="24"/>
  <c r="F288" i="28"/>
  <c r="F288" i="27"/>
  <c r="F288" i="22"/>
  <c r="F288" i="20"/>
  <c r="F288" i="19"/>
  <c r="F288" i="26"/>
  <c r="F288" i="23"/>
  <c r="A288" i="23" s="1"/>
  <c r="F288" i="21"/>
  <c r="J288" i="30"/>
  <c r="J288" i="29"/>
  <c r="J288" i="25"/>
  <c r="J288" i="24"/>
  <c r="G17" i="27"/>
  <c r="J288" i="28"/>
  <c r="J288" i="27"/>
  <c r="J288" i="22"/>
  <c r="J288" i="20"/>
  <c r="J288" i="19"/>
  <c r="J288" i="26"/>
  <c r="J288" i="23"/>
  <c r="J288" i="21"/>
  <c r="G17" i="26"/>
  <c r="I288" i="30"/>
  <c r="I288" i="29"/>
  <c r="I288" i="28"/>
  <c r="I288" i="27"/>
  <c r="I288" i="26"/>
  <c r="I288" i="24"/>
  <c r="I288" i="23"/>
  <c r="I288" i="21"/>
  <c r="I288" i="25"/>
  <c r="I288" i="22"/>
  <c r="I288" i="19"/>
  <c r="I288" i="20"/>
  <c r="G17" i="25"/>
  <c r="H288" i="30"/>
  <c r="H288" i="29"/>
  <c r="H288" i="25"/>
  <c r="A288" i="25" s="1"/>
  <c r="H288" i="24"/>
  <c r="H288" i="26"/>
  <c r="H288" i="22"/>
  <c r="H288" i="20"/>
  <c r="H288" i="19"/>
  <c r="H288" i="28"/>
  <c r="H288" i="27"/>
  <c r="H288" i="23"/>
  <c r="H288" i="21"/>
  <c r="A18" i="24"/>
  <c r="A20" i="29"/>
  <c r="A18" i="23"/>
  <c r="A21" i="23"/>
  <c r="A20" i="28"/>
  <c r="A21" i="22"/>
  <c r="A19" i="21"/>
  <c r="A20" i="26"/>
  <c r="A19" i="20"/>
  <c r="A20" i="20"/>
  <c r="A20" i="25"/>
  <c r="A19" i="19"/>
  <c r="A21" i="19"/>
  <c r="A20" i="30"/>
  <c r="A21" i="30"/>
  <c r="A20" i="24"/>
  <c r="A18" i="28"/>
  <c r="A20" i="22"/>
  <c r="A20" i="27"/>
  <c r="A21" i="27"/>
  <c r="A18" i="26"/>
  <c r="N62" i="2"/>
  <c r="F155" i="30" s="1"/>
  <c r="N57" i="2"/>
  <c r="F154" i="30" s="1"/>
  <c r="N48" i="2"/>
  <c r="F153" i="30" s="1"/>
  <c r="N42" i="2"/>
  <c r="F152" i="30" s="1"/>
  <c r="L62" i="2"/>
  <c r="F155" i="29" s="1"/>
  <c r="L57" i="2"/>
  <c r="F154" i="29" s="1"/>
  <c r="L48" i="2"/>
  <c r="F153" i="29" s="1"/>
  <c r="L42" i="2"/>
  <c r="F152" i="29" s="1"/>
  <c r="J62" i="2"/>
  <c r="F155" i="28" s="1"/>
  <c r="J57" i="2"/>
  <c r="F154" i="28" s="1"/>
  <c r="J48" i="2"/>
  <c r="F153" i="28" s="1"/>
  <c r="J42" i="2"/>
  <c r="F152" i="28" s="1"/>
  <c r="H62" i="2"/>
  <c r="F155" i="27" s="1"/>
  <c r="H57" i="2"/>
  <c r="F154" i="27" s="1"/>
  <c r="H48" i="2"/>
  <c r="F153" i="27" s="1"/>
  <c r="H42" i="2"/>
  <c r="F152" i="27" s="1"/>
  <c r="F62" i="2"/>
  <c r="F155" i="26" s="1"/>
  <c r="F57" i="2"/>
  <c r="F154" i="26" s="1"/>
  <c r="F48" i="2"/>
  <c r="F153" i="26" s="1"/>
  <c r="F42" i="2"/>
  <c r="F152" i="26" s="1"/>
  <c r="D62" i="2"/>
  <c r="F155" i="25" s="1"/>
  <c r="D57" i="2"/>
  <c r="F154" i="25" s="1"/>
  <c r="D48" i="2"/>
  <c r="F153" i="25" s="1"/>
  <c r="D42" i="2"/>
  <c r="F152" i="25" s="1"/>
  <c r="N23" i="2"/>
  <c r="F155" i="24" s="1"/>
  <c r="N18" i="2"/>
  <c r="F154" i="24" s="1"/>
  <c r="N9" i="2"/>
  <c r="F153" i="24" s="1"/>
  <c r="N3" i="2"/>
  <c r="L23" i="2"/>
  <c r="F155" i="23" s="1"/>
  <c r="L18" i="2"/>
  <c r="F154" i="23" s="1"/>
  <c r="L9" i="2"/>
  <c r="F153" i="23" s="1"/>
  <c r="L3" i="2"/>
  <c r="F152" i="23" s="1"/>
  <c r="J23" i="2"/>
  <c r="F155" i="22" s="1"/>
  <c r="J18" i="2"/>
  <c r="F154" i="22" s="1"/>
  <c r="J9" i="2"/>
  <c r="F153" i="22" s="1"/>
  <c r="J3" i="2"/>
  <c r="F152" i="22" s="1"/>
  <c r="H23" i="2"/>
  <c r="F155" i="21" s="1"/>
  <c r="H18" i="2"/>
  <c r="F154" i="21" s="1"/>
  <c r="H9" i="2"/>
  <c r="F153" i="21" s="1"/>
  <c r="H3" i="2"/>
  <c r="F152" i="21" s="1"/>
  <c r="F23" i="2"/>
  <c r="F155" i="20" s="1"/>
  <c r="F18" i="2"/>
  <c r="F154" i="20" s="1"/>
  <c r="F9" i="2"/>
  <c r="F153" i="20" s="1"/>
  <c r="F3" i="2"/>
  <c r="F152" i="20" s="1"/>
  <c r="N61" i="3"/>
  <c r="F160" i="30" s="1"/>
  <c r="N53" i="3"/>
  <c r="F159" i="30" s="1"/>
  <c r="N47" i="3"/>
  <c r="F158" i="30" s="1"/>
  <c r="N41" i="3"/>
  <c r="F157" i="30" s="1"/>
  <c r="L61" i="3"/>
  <c r="F160" i="29" s="1"/>
  <c r="L53" i="3"/>
  <c r="F159" i="29" s="1"/>
  <c r="L47" i="3"/>
  <c r="F158" i="29" s="1"/>
  <c r="L41" i="3"/>
  <c r="F157" i="29" s="1"/>
  <c r="J61" i="3"/>
  <c r="F160" i="28" s="1"/>
  <c r="J53" i="3"/>
  <c r="F159" i="28" s="1"/>
  <c r="J47" i="3"/>
  <c r="F158" i="28" s="1"/>
  <c r="J41" i="3"/>
  <c r="F157" i="28" s="1"/>
  <c r="H61" i="3"/>
  <c r="F160" i="27" s="1"/>
  <c r="H53" i="3"/>
  <c r="F159" i="27" s="1"/>
  <c r="H47" i="3"/>
  <c r="F158" i="27" s="1"/>
  <c r="H41" i="3"/>
  <c r="F157" i="27" s="1"/>
  <c r="F61" i="3"/>
  <c r="F160" i="26" s="1"/>
  <c r="F53" i="3"/>
  <c r="F159" i="26" s="1"/>
  <c r="F47" i="3"/>
  <c r="F158" i="26" s="1"/>
  <c r="F41" i="3"/>
  <c r="F157" i="26" s="1"/>
  <c r="D61" i="3"/>
  <c r="F160" i="25" s="1"/>
  <c r="D53" i="3"/>
  <c r="F159" i="25" s="1"/>
  <c r="D47" i="3"/>
  <c r="F158" i="25" s="1"/>
  <c r="D41" i="3"/>
  <c r="F157" i="25" s="1"/>
  <c r="N23" i="3"/>
  <c r="F160" i="24" s="1"/>
  <c r="N15" i="3"/>
  <c r="F159" i="24" s="1"/>
  <c r="N9" i="3"/>
  <c r="F158" i="24" s="1"/>
  <c r="N3" i="3"/>
  <c r="L23" i="3"/>
  <c r="F160" i="23" s="1"/>
  <c r="L15" i="3"/>
  <c r="F159" i="23" s="1"/>
  <c r="L9" i="3"/>
  <c r="F158" i="23" s="1"/>
  <c r="L3" i="3"/>
  <c r="J23" i="3"/>
  <c r="F160" i="22" s="1"/>
  <c r="J15" i="3"/>
  <c r="F159" i="22" s="1"/>
  <c r="J9" i="3"/>
  <c r="F158" i="22" s="1"/>
  <c r="J3" i="3"/>
  <c r="F157" i="22" s="1"/>
  <c r="H23" i="3"/>
  <c r="F160" i="21" s="1"/>
  <c r="H15" i="3"/>
  <c r="F159" i="21" s="1"/>
  <c r="H9" i="3"/>
  <c r="F158" i="21" s="1"/>
  <c r="H3" i="3"/>
  <c r="F157" i="21" s="1"/>
  <c r="F23" i="3"/>
  <c r="F160" i="20" s="1"/>
  <c r="F15" i="3"/>
  <c r="F159" i="20" s="1"/>
  <c r="F9" i="3"/>
  <c r="F158" i="20" s="1"/>
  <c r="F3" i="3"/>
  <c r="D3" i="3"/>
  <c r="F157" i="19" s="1"/>
  <c r="D9" i="3"/>
  <c r="F158" i="19" s="1"/>
  <c r="D15" i="3"/>
  <c r="F159" i="19" s="1"/>
  <c r="D23" i="3"/>
  <c r="F160" i="19" s="1"/>
  <c r="N123" i="6"/>
  <c r="F175" i="30" s="1"/>
  <c r="N113" i="6"/>
  <c r="F174" i="30" s="1"/>
  <c r="N104" i="6"/>
  <c r="F173" i="30" s="1"/>
  <c r="N92" i="6"/>
  <c r="F172" i="30" s="1"/>
  <c r="N84" i="6"/>
  <c r="F171" i="30" s="1"/>
  <c r="N78" i="6"/>
  <c r="F170" i="30" s="1"/>
  <c r="N75" i="6"/>
  <c r="F169" i="30" s="1"/>
  <c r="N72" i="6"/>
  <c r="F168" i="30" s="1"/>
  <c r="L123" i="6"/>
  <c r="F175" i="29" s="1"/>
  <c r="L113" i="6"/>
  <c r="F174" i="29" s="1"/>
  <c r="L104" i="6"/>
  <c r="F173" i="29" s="1"/>
  <c r="L92" i="6"/>
  <c r="F172" i="29" s="1"/>
  <c r="L84" i="6"/>
  <c r="F171" i="29" s="1"/>
  <c r="L78" i="6"/>
  <c r="F170" i="29" s="1"/>
  <c r="L75" i="6"/>
  <c r="F169" i="29" s="1"/>
  <c r="L72" i="6"/>
  <c r="F168" i="29" s="1"/>
  <c r="J123" i="6"/>
  <c r="F175" i="28" s="1"/>
  <c r="J113" i="6"/>
  <c r="F174" i="28" s="1"/>
  <c r="J104" i="6"/>
  <c r="F173" i="28" s="1"/>
  <c r="J92" i="6"/>
  <c r="F172" i="28" s="1"/>
  <c r="J84" i="6"/>
  <c r="F171" i="28" s="1"/>
  <c r="J78" i="6"/>
  <c r="F170" i="28" s="1"/>
  <c r="J75" i="6"/>
  <c r="F169" i="28" s="1"/>
  <c r="J72" i="6"/>
  <c r="F168" i="28" s="1"/>
  <c r="H123" i="6"/>
  <c r="F175" i="27" s="1"/>
  <c r="H113" i="6"/>
  <c r="F174" i="27" s="1"/>
  <c r="H104" i="6"/>
  <c r="F173" i="27" s="1"/>
  <c r="H92" i="6"/>
  <c r="F172" i="27" s="1"/>
  <c r="H84" i="6"/>
  <c r="F171" i="27" s="1"/>
  <c r="H78" i="6"/>
  <c r="F170" i="27" s="1"/>
  <c r="H75" i="6"/>
  <c r="F169" i="27" s="1"/>
  <c r="H72" i="6"/>
  <c r="F168" i="27" s="1"/>
  <c r="F123" i="6"/>
  <c r="F175" i="26" s="1"/>
  <c r="F113" i="6"/>
  <c r="F174" i="26" s="1"/>
  <c r="F104" i="6"/>
  <c r="F173" i="26" s="1"/>
  <c r="F92" i="6"/>
  <c r="F172" i="26" s="1"/>
  <c r="F84" i="6"/>
  <c r="F171" i="26" s="1"/>
  <c r="F78" i="6"/>
  <c r="F170" i="26" s="1"/>
  <c r="F75" i="6"/>
  <c r="F169" i="26" s="1"/>
  <c r="F72" i="6"/>
  <c r="F168" i="26" s="1"/>
  <c r="D123" i="6"/>
  <c r="F175" i="25" s="1"/>
  <c r="D113" i="6"/>
  <c r="F174" i="25" s="1"/>
  <c r="D104" i="6"/>
  <c r="F173" i="25" s="1"/>
  <c r="D92" i="6"/>
  <c r="F172" i="25" s="1"/>
  <c r="D84" i="6"/>
  <c r="F171" i="25" s="1"/>
  <c r="D78" i="6"/>
  <c r="F170" i="25" s="1"/>
  <c r="D75" i="6"/>
  <c r="F169" i="25" s="1"/>
  <c r="D72" i="6"/>
  <c r="F168" i="25" s="1"/>
  <c r="N54" i="6"/>
  <c r="F175" i="24" s="1"/>
  <c r="N44" i="6"/>
  <c r="F174" i="24" s="1"/>
  <c r="N35" i="6"/>
  <c r="F173" i="24" s="1"/>
  <c r="N23" i="6"/>
  <c r="F172" i="24" s="1"/>
  <c r="N15" i="6"/>
  <c r="F171" i="24" s="1"/>
  <c r="N9" i="6"/>
  <c r="F170" i="24" s="1"/>
  <c r="N6" i="6"/>
  <c r="F169" i="24" s="1"/>
  <c r="N3" i="6"/>
  <c r="F168" i="24" s="1"/>
  <c r="L54" i="6"/>
  <c r="F175" i="23" s="1"/>
  <c r="L44" i="6"/>
  <c r="F174" i="23" s="1"/>
  <c r="L35" i="6"/>
  <c r="F173" i="23" s="1"/>
  <c r="L23" i="6"/>
  <c r="F172" i="23" s="1"/>
  <c r="L15" i="6"/>
  <c r="F171" i="23" s="1"/>
  <c r="L9" i="6"/>
  <c r="F170" i="23" s="1"/>
  <c r="L6" i="6"/>
  <c r="F169" i="23" s="1"/>
  <c r="L3" i="6"/>
  <c r="F168" i="23" s="1"/>
  <c r="J54" i="6"/>
  <c r="F175" i="22" s="1"/>
  <c r="J44" i="6"/>
  <c r="F174" i="22" s="1"/>
  <c r="J35" i="6"/>
  <c r="F173" i="22" s="1"/>
  <c r="J23" i="6"/>
  <c r="F172" i="22" s="1"/>
  <c r="J15" i="6"/>
  <c r="F171" i="22" s="1"/>
  <c r="J9" i="6"/>
  <c r="F170" i="22" s="1"/>
  <c r="J6" i="6"/>
  <c r="F169" i="22" s="1"/>
  <c r="J3" i="6"/>
  <c r="F168" i="22" s="1"/>
  <c r="H54" i="6"/>
  <c r="F175" i="21" s="1"/>
  <c r="H44" i="6"/>
  <c r="F174" i="21" s="1"/>
  <c r="H35" i="6"/>
  <c r="F173" i="21" s="1"/>
  <c r="H23" i="6"/>
  <c r="F172" i="21" s="1"/>
  <c r="H15" i="6"/>
  <c r="F171" i="21" s="1"/>
  <c r="H9" i="6"/>
  <c r="F170" i="21" s="1"/>
  <c r="H6" i="6"/>
  <c r="F169" i="21" s="1"/>
  <c r="H3" i="6"/>
  <c r="F168" i="21" s="1"/>
  <c r="F54" i="6"/>
  <c r="F175" i="20" s="1"/>
  <c r="F44" i="6"/>
  <c r="F174" i="20" s="1"/>
  <c r="F35" i="6"/>
  <c r="F173" i="20" s="1"/>
  <c r="F23" i="6"/>
  <c r="F172" i="20" s="1"/>
  <c r="F15" i="6"/>
  <c r="F171" i="20" s="1"/>
  <c r="F9" i="6"/>
  <c r="F170" i="20" s="1"/>
  <c r="F6" i="6"/>
  <c r="F169" i="20" s="1"/>
  <c r="F3" i="6"/>
  <c r="F168" i="20" s="1"/>
  <c r="D54" i="6"/>
  <c r="F175" i="19" s="1"/>
  <c r="D44" i="6"/>
  <c r="F174" i="19" s="1"/>
  <c r="D35" i="6"/>
  <c r="F173" i="19" s="1"/>
  <c r="D23" i="6"/>
  <c r="F172" i="19" s="1"/>
  <c r="D15" i="6"/>
  <c r="F171" i="19" s="1"/>
  <c r="D9" i="6"/>
  <c r="F170" i="19" s="1"/>
  <c r="D6" i="6"/>
  <c r="F169" i="19" s="1"/>
  <c r="D3" i="6"/>
  <c r="F168" i="19" s="1"/>
  <c r="D8" i="7"/>
  <c r="F178" i="19" s="1"/>
  <c r="D3" i="7"/>
  <c r="F177" i="19" s="1"/>
  <c r="N56" i="8"/>
  <c r="F184" i="30" s="1"/>
  <c r="N52" i="8"/>
  <c r="F183" i="30" s="1"/>
  <c r="N47" i="8"/>
  <c r="F182" i="30" s="1"/>
  <c r="N39" i="8"/>
  <c r="F181" i="30" s="1"/>
  <c r="L56" i="8"/>
  <c r="F184" i="29" s="1"/>
  <c r="L52" i="8"/>
  <c r="F183" i="29" s="1"/>
  <c r="L47" i="8"/>
  <c r="F182" i="29" s="1"/>
  <c r="L39" i="8"/>
  <c r="F181" i="29" s="1"/>
  <c r="J56" i="8"/>
  <c r="F184" i="28" s="1"/>
  <c r="J52" i="8"/>
  <c r="F183" i="28" s="1"/>
  <c r="J47" i="8"/>
  <c r="F182" i="28" s="1"/>
  <c r="J39" i="8"/>
  <c r="F181" i="28" s="1"/>
  <c r="H56" i="8"/>
  <c r="F184" i="27" s="1"/>
  <c r="H52" i="8"/>
  <c r="F183" i="27" s="1"/>
  <c r="H47" i="8"/>
  <c r="F182" i="27" s="1"/>
  <c r="H39" i="8"/>
  <c r="F181" i="27" s="1"/>
  <c r="F56" i="8"/>
  <c r="F184" i="26" s="1"/>
  <c r="F52" i="8"/>
  <c r="F183" i="26" s="1"/>
  <c r="F47" i="8"/>
  <c r="F182" i="26" s="1"/>
  <c r="F39" i="8"/>
  <c r="F181" i="26" s="1"/>
  <c r="D56" i="8"/>
  <c r="F184" i="25" s="1"/>
  <c r="D52" i="8"/>
  <c r="F183" i="25" s="1"/>
  <c r="D47" i="8"/>
  <c r="F182" i="25" s="1"/>
  <c r="D39" i="8"/>
  <c r="F181" i="25" s="1"/>
  <c r="N20" i="8"/>
  <c r="F184" i="24" s="1"/>
  <c r="N16" i="8"/>
  <c r="F183" i="24" s="1"/>
  <c r="N11" i="8"/>
  <c r="F182" i="24" s="1"/>
  <c r="N3" i="8"/>
  <c r="F181" i="24" s="1"/>
  <c r="L20" i="8"/>
  <c r="F184" i="23" s="1"/>
  <c r="L16" i="8"/>
  <c r="F183" i="23" s="1"/>
  <c r="L11" i="8"/>
  <c r="F182" i="23" s="1"/>
  <c r="L3" i="8"/>
  <c r="F181" i="23" s="1"/>
  <c r="J20" i="8"/>
  <c r="F184" i="22" s="1"/>
  <c r="J16" i="8"/>
  <c r="F183" i="22" s="1"/>
  <c r="J11" i="8"/>
  <c r="F182" i="22" s="1"/>
  <c r="J3" i="8"/>
  <c r="F181" i="22" s="1"/>
  <c r="H20" i="8"/>
  <c r="F184" i="21" s="1"/>
  <c r="H16" i="8"/>
  <c r="F183" i="21" s="1"/>
  <c r="H11" i="8"/>
  <c r="F182" i="21" s="1"/>
  <c r="H3" i="8"/>
  <c r="F181" i="21" s="1"/>
  <c r="F20" i="8"/>
  <c r="F184" i="20" s="1"/>
  <c r="F16" i="8"/>
  <c r="F183" i="20" s="1"/>
  <c r="F11" i="8"/>
  <c r="F182" i="20" s="1"/>
  <c r="F3" i="8"/>
  <c r="F181" i="20" s="1"/>
  <c r="D20" i="8"/>
  <c r="F184" i="19" s="1"/>
  <c r="D11" i="8"/>
  <c r="F182" i="19" s="1"/>
  <c r="D3" i="8"/>
  <c r="F181" i="19" s="1"/>
  <c r="D16" i="8"/>
  <c r="F183" i="19" s="1"/>
  <c r="N100" i="9"/>
  <c r="F192" i="30" s="1"/>
  <c r="N93" i="9"/>
  <c r="F191" i="30" s="1"/>
  <c r="N86" i="9"/>
  <c r="F190" i="30" s="1"/>
  <c r="N80" i="9"/>
  <c r="F189" i="30" s="1"/>
  <c r="N74" i="9"/>
  <c r="F188" i="30" s="1"/>
  <c r="N68" i="9"/>
  <c r="F187" i="30" s="1"/>
  <c r="N61" i="9"/>
  <c r="F186" i="30" s="1"/>
  <c r="L100" i="9"/>
  <c r="F192" i="29" s="1"/>
  <c r="L93" i="9"/>
  <c r="F191" i="29" s="1"/>
  <c r="L86" i="9"/>
  <c r="F190" i="29" s="1"/>
  <c r="L80" i="9"/>
  <c r="F189" i="29" s="1"/>
  <c r="L74" i="9"/>
  <c r="F188" i="29" s="1"/>
  <c r="L68" i="9"/>
  <c r="F187" i="29" s="1"/>
  <c r="L61" i="9"/>
  <c r="F186" i="29" s="1"/>
  <c r="J100" i="9"/>
  <c r="F192" i="28" s="1"/>
  <c r="J93" i="9"/>
  <c r="F191" i="28" s="1"/>
  <c r="J86" i="9"/>
  <c r="F190" i="28" s="1"/>
  <c r="J80" i="9"/>
  <c r="F189" i="28" s="1"/>
  <c r="J74" i="9"/>
  <c r="F188" i="28" s="1"/>
  <c r="J68" i="9"/>
  <c r="F187" i="28" s="1"/>
  <c r="J61" i="9"/>
  <c r="F186" i="28" s="1"/>
  <c r="H100" i="9"/>
  <c r="F192" i="27" s="1"/>
  <c r="H93" i="9"/>
  <c r="F191" i="27" s="1"/>
  <c r="H86" i="9"/>
  <c r="F190" i="27" s="1"/>
  <c r="H80" i="9"/>
  <c r="F189" i="27" s="1"/>
  <c r="H74" i="9"/>
  <c r="F188" i="27" s="1"/>
  <c r="H68" i="9"/>
  <c r="F187" i="27" s="1"/>
  <c r="H61" i="9"/>
  <c r="F186" i="27" s="1"/>
  <c r="F100" i="9"/>
  <c r="F192" i="26" s="1"/>
  <c r="F93" i="9"/>
  <c r="F191" i="26" s="1"/>
  <c r="F86" i="9"/>
  <c r="F190" i="26" s="1"/>
  <c r="F74" i="9"/>
  <c r="F188" i="26" s="1"/>
  <c r="F68" i="9"/>
  <c r="F187" i="26" s="1"/>
  <c r="F61" i="9"/>
  <c r="F186" i="26" s="1"/>
  <c r="D100" i="9"/>
  <c r="F192" i="25" s="1"/>
  <c r="D93" i="9"/>
  <c r="F191" i="25" s="1"/>
  <c r="D86" i="9"/>
  <c r="F190" i="25" s="1"/>
  <c r="D80" i="9"/>
  <c r="F189" i="25" s="1"/>
  <c r="D74" i="9"/>
  <c r="F188" i="25" s="1"/>
  <c r="D68" i="9"/>
  <c r="F187" i="25" s="1"/>
  <c r="D61" i="9"/>
  <c r="F186" i="25" s="1"/>
  <c r="N42" i="9"/>
  <c r="F192" i="24" s="1"/>
  <c r="N35" i="9"/>
  <c r="F191" i="24" s="1"/>
  <c r="N28" i="9"/>
  <c r="F190" i="24" s="1"/>
  <c r="N22" i="9"/>
  <c r="F189" i="24" s="1"/>
  <c r="N16" i="9"/>
  <c r="F188" i="24" s="1"/>
  <c r="N10" i="9"/>
  <c r="F187" i="24" s="1"/>
  <c r="N3" i="9"/>
  <c r="F186" i="24" s="1"/>
  <c r="L42" i="9"/>
  <c r="F192" i="23" s="1"/>
  <c r="L35" i="9"/>
  <c r="F191" i="23" s="1"/>
  <c r="L28" i="9"/>
  <c r="F190" i="23" s="1"/>
  <c r="L22" i="9"/>
  <c r="F189" i="23" s="1"/>
  <c r="L16" i="9"/>
  <c r="F188" i="23" s="1"/>
  <c r="L10" i="9"/>
  <c r="F187" i="23" s="1"/>
  <c r="L3" i="9"/>
  <c r="F186" i="23" s="1"/>
  <c r="J42" i="9"/>
  <c r="F192" i="22" s="1"/>
  <c r="J35" i="9"/>
  <c r="F191" i="22" s="1"/>
  <c r="J28" i="9"/>
  <c r="F190" i="22" s="1"/>
  <c r="J22" i="9"/>
  <c r="F189" i="22" s="1"/>
  <c r="J16" i="9"/>
  <c r="F188" i="22" s="1"/>
  <c r="J10" i="9"/>
  <c r="F187" i="22" s="1"/>
  <c r="J3" i="9"/>
  <c r="F186" i="22" s="1"/>
  <c r="H42" i="9"/>
  <c r="F192" i="21" s="1"/>
  <c r="H35" i="9"/>
  <c r="F191" i="21" s="1"/>
  <c r="H28" i="9"/>
  <c r="F190" i="21" s="1"/>
  <c r="H22" i="9"/>
  <c r="F189" i="21" s="1"/>
  <c r="H16" i="9"/>
  <c r="F188" i="21" s="1"/>
  <c r="H10" i="9"/>
  <c r="F187" i="21" s="1"/>
  <c r="H3" i="9"/>
  <c r="F186" i="21" s="1"/>
  <c r="F42" i="9"/>
  <c r="F192" i="20" s="1"/>
  <c r="F35" i="9"/>
  <c r="F191" i="20" s="1"/>
  <c r="F28" i="9"/>
  <c r="F190" i="20" s="1"/>
  <c r="F22" i="9"/>
  <c r="F189" i="20" s="1"/>
  <c r="F16" i="9"/>
  <c r="F188" i="20" s="1"/>
  <c r="F10" i="9"/>
  <c r="F187" i="20" s="1"/>
  <c r="F3" i="9"/>
  <c r="F186" i="20" s="1"/>
  <c r="D22" i="9"/>
  <c r="F189" i="19" s="1"/>
  <c r="D16" i="9"/>
  <c r="F188" i="19" s="1"/>
  <c r="D10" i="9"/>
  <c r="F187" i="19" s="1"/>
  <c r="D42" i="9"/>
  <c r="F192" i="19" s="1"/>
  <c r="D35" i="9"/>
  <c r="F191" i="19" s="1"/>
  <c r="D28" i="9"/>
  <c r="F190" i="19" s="1"/>
  <c r="D3" i="9"/>
  <c r="F186" i="19" s="1"/>
  <c r="N58" i="11"/>
  <c r="F196" i="30" s="1"/>
  <c r="N52" i="11"/>
  <c r="F195" i="30" s="1"/>
  <c r="N40" i="11"/>
  <c r="F194" i="30" s="1"/>
  <c r="L58" i="11"/>
  <c r="F196" i="29" s="1"/>
  <c r="L52" i="11"/>
  <c r="F195" i="29" s="1"/>
  <c r="L40" i="11"/>
  <c r="F194" i="29" s="1"/>
  <c r="J58" i="11"/>
  <c r="F196" i="28" s="1"/>
  <c r="J52" i="11"/>
  <c r="F195" i="28" s="1"/>
  <c r="J40" i="11"/>
  <c r="F194" i="28" s="1"/>
  <c r="H58" i="11"/>
  <c r="F196" i="27" s="1"/>
  <c r="H52" i="11"/>
  <c r="F195" i="27" s="1"/>
  <c r="H40" i="11"/>
  <c r="F194" i="27" s="1"/>
  <c r="F58" i="11"/>
  <c r="F196" i="26" s="1"/>
  <c r="F52" i="11"/>
  <c r="F195" i="26" s="1"/>
  <c r="F40" i="11"/>
  <c r="F194" i="26" s="1"/>
  <c r="D58" i="11"/>
  <c r="F196" i="25" s="1"/>
  <c r="D52" i="11"/>
  <c r="F195" i="25" s="1"/>
  <c r="D40" i="11"/>
  <c r="F194" i="25" s="1"/>
  <c r="N21" i="11"/>
  <c r="F196" i="24" s="1"/>
  <c r="N15" i="11"/>
  <c r="F195" i="24" s="1"/>
  <c r="N3" i="11"/>
  <c r="F194" i="24" s="1"/>
  <c r="L21" i="11"/>
  <c r="F196" i="23" s="1"/>
  <c r="L15" i="11"/>
  <c r="F195" i="23" s="1"/>
  <c r="L3" i="11"/>
  <c r="F194" i="23" s="1"/>
  <c r="J21" i="11"/>
  <c r="F196" i="22" s="1"/>
  <c r="J15" i="11"/>
  <c r="F195" i="22" s="1"/>
  <c r="J3" i="11"/>
  <c r="F194" i="22" s="1"/>
  <c r="H21" i="11"/>
  <c r="F196" i="21" s="1"/>
  <c r="H15" i="11"/>
  <c r="F195" i="21" s="1"/>
  <c r="H3" i="11"/>
  <c r="F194" i="21" s="1"/>
  <c r="F21" i="11"/>
  <c r="F196" i="20" s="1"/>
  <c r="F15" i="11"/>
  <c r="F195" i="20" s="1"/>
  <c r="F3" i="11"/>
  <c r="F194" i="20" s="1"/>
  <c r="D21" i="11"/>
  <c r="F196" i="19" s="1"/>
  <c r="D15" i="11"/>
  <c r="F195" i="19" s="1"/>
  <c r="D3" i="11"/>
  <c r="F194" i="19" s="1"/>
  <c r="N171" i="13"/>
  <c r="F213" i="24" s="1"/>
  <c r="N162" i="13"/>
  <c r="F212" i="24" s="1"/>
  <c r="N148" i="13"/>
  <c r="F211" i="24" s="1"/>
  <c r="N138" i="13"/>
  <c r="F210" i="24" s="1"/>
  <c r="N120" i="13"/>
  <c r="F208" i="24" s="1"/>
  <c r="N115" i="13"/>
  <c r="F207" i="24" s="1"/>
  <c r="N100" i="13"/>
  <c r="F206" i="24" s="1"/>
  <c r="N75" i="13"/>
  <c r="F205" i="24" s="1"/>
  <c r="N53" i="13"/>
  <c r="F204" i="24" s="1"/>
  <c r="N34" i="13"/>
  <c r="F203" i="24" s="1"/>
  <c r="F202" i="24"/>
  <c r="N14" i="13"/>
  <c r="F201" i="24" s="1"/>
  <c r="N10" i="13"/>
  <c r="F200" i="24" s="1"/>
  <c r="N9" i="13"/>
  <c r="F199" i="24" s="1"/>
  <c r="N3" i="13"/>
  <c r="F198" i="24" s="1"/>
  <c r="L171" i="13"/>
  <c r="F213" i="23" s="1"/>
  <c r="L162" i="13"/>
  <c r="F212" i="23" s="1"/>
  <c r="L148" i="13"/>
  <c r="F211" i="23" s="1"/>
  <c r="L138" i="13"/>
  <c r="F210" i="23" s="1"/>
  <c r="L120" i="13"/>
  <c r="F208" i="23" s="1"/>
  <c r="L115" i="13"/>
  <c r="F207" i="23" s="1"/>
  <c r="L100" i="13"/>
  <c r="F206" i="23" s="1"/>
  <c r="L75" i="13"/>
  <c r="F205" i="23" s="1"/>
  <c r="L53" i="13"/>
  <c r="F204" i="23" s="1"/>
  <c r="L34" i="13"/>
  <c r="F203" i="23" s="1"/>
  <c r="F202" i="23"/>
  <c r="L14" i="13"/>
  <c r="F201" i="23" s="1"/>
  <c r="L10" i="13"/>
  <c r="F200" i="23" s="1"/>
  <c r="L9" i="13"/>
  <c r="F199" i="23" s="1"/>
  <c r="L3" i="13"/>
  <c r="F198" i="23" s="1"/>
  <c r="J171" i="13"/>
  <c r="F213" i="22" s="1"/>
  <c r="J162" i="13"/>
  <c r="F212" i="22" s="1"/>
  <c r="J148" i="13"/>
  <c r="F211" i="22" s="1"/>
  <c r="J138" i="13"/>
  <c r="F210" i="22" s="1"/>
  <c r="J120" i="13"/>
  <c r="F208" i="22" s="1"/>
  <c r="J115" i="13"/>
  <c r="F207" i="22" s="1"/>
  <c r="J100" i="13"/>
  <c r="F206" i="22" s="1"/>
  <c r="J75" i="13"/>
  <c r="F205" i="22" s="1"/>
  <c r="J53" i="13"/>
  <c r="F204" i="22" s="1"/>
  <c r="J34" i="13"/>
  <c r="F203" i="22" s="1"/>
  <c r="F202" i="22"/>
  <c r="J14" i="13"/>
  <c r="F201" i="22" s="1"/>
  <c r="J10" i="13"/>
  <c r="F200" i="22" s="1"/>
  <c r="J9" i="13"/>
  <c r="F199" i="22" s="1"/>
  <c r="J3" i="13"/>
  <c r="F198" i="22" s="1"/>
  <c r="H171" i="13"/>
  <c r="F213" i="21" s="1"/>
  <c r="H162" i="13"/>
  <c r="F212" i="21" s="1"/>
  <c r="H148" i="13"/>
  <c r="F211" i="21" s="1"/>
  <c r="H138" i="13"/>
  <c r="F210" i="21" s="1"/>
  <c r="H120" i="13"/>
  <c r="F208" i="21" s="1"/>
  <c r="H115" i="13"/>
  <c r="F207" i="21" s="1"/>
  <c r="H100" i="13"/>
  <c r="F206" i="21" s="1"/>
  <c r="H75" i="13"/>
  <c r="F205" i="21" s="1"/>
  <c r="H53" i="13"/>
  <c r="F204" i="21" s="1"/>
  <c r="H34" i="13"/>
  <c r="F203" i="21" s="1"/>
  <c r="F202" i="21"/>
  <c r="H14" i="13"/>
  <c r="F201" i="21" s="1"/>
  <c r="H10" i="13"/>
  <c r="F200" i="21" s="1"/>
  <c r="H9" i="13"/>
  <c r="F199" i="21" s="1"/>
  <c r="H3" i="13"/>
  <c r="F198" i="21" s="1"/>
  <c r="F171" i="13"/>
  <c r="F213" i="20" s="1"/>
  <c r="F162" i="13"/>
  <c r="F212" i="20" s="1"/>
  <c r="F148" i="13"/>
  <c r="F211" i="20" s="1"/>
  <c r="F138" i="13"/>
  <c r="F210" i="20" s="1"/>
  <c r="F120" i="13"/>
  <c r="F208" i="20" s="1"/>
  <c r="F115" i="13"/>
  <c r="F207" i="20" s="1"/>
  <c r="F100" i="13"/>
  <c r="F206" i="20" s="1"/>
  <c r="F75" i="13"/>
  <c r="F205" i="20" s="1"/>
  <c r="F53" i="13"/>
  <c r="F204" i="20" s="1"/>
  <c r="F34" i="13"/>
  <c r="F203" i="20" s="1"/>
  <c r="F202" i="20"/>
  <c r="F14" i="13"/>
  <c r="F201" i="20" s="1"/>
  <c r="F10" i="13"/>
  <c r="F200" i="20" s="1"/>
  <c r="F9" i="13"/>
  <c r="F199" i="20" s="1"/>
  <c r="F3" i="13"/>
  <c r="F198" i="20" s="1"/>
  <c r="D171" i="13"/>
  <c r="F213" i="19" s="1"/>
  <c r="D162" i="13"/>
  <c r="F212" i="19" s="1"/>
  <c r="D148" i="13"/>
  <c r="F211" i="19" s="1"/>
  <c r="D138" i="13"/>
  <c r="F210" i="19" s="1"/>
  <c r="D120" i="13"/>
  <c r="F208" i="19" s="1"/>
  <c r="D115" i="13"/>
  <c r="F207" i="19" s="1"/>
  <c r="D100" i="13"/>
  <c r="F206" i="19" s="1"/>
  <c r="D75" i="13"/>
  <c r="F205" i="19" s="1"/>
  <c r="D53" i="13"/>
  <c r="F204" i="19" s="1"/>
  <c r="D34" i="13"/>
  <c r="F203" i="19" s="1"/>
  <c r="F202" i="19"/>
  <c r="D14" i="13"/>
  <c r="F201" i="19" s="1"/>
  <c r="D10" i="13"/>
  <c r="F200" i="19" s="1"/>
  <c r="D3" i="13"/>
  <c r="F198" i="19" s="1"/>
  <c r="D9" i="13"/>
  <c r="F199" i="19" s="1"/>
  <c r="N162" i="10"/>
  <c r="F224" i="30" s="1"/>
  <c r="N154" i="10"/>
  <c r="F223" i="30" s="1"/>
  <c r="N150" i="10"/>
  <c r="F222" i="30" s="1"/>
  <c r="N143" i="10"/>
  <c r="F221" i="30" s="1"/>
  <c r="N132" i="10"/>
  <c r="F220" i="30" s="1"/>
  <c r="N126" i="10"/>
  <c r="F219" i="30" s="1"/>
  <c r="N120" i="10"/>
  <c r="F218" i="30" s="1"/>
  <c r="N114" i="10"/>
  <c r="F217" i="30" s="1"/>
  <c r="N108" i="10"/>
  <c r="F216" i="30" s="1"/>
  <c r="N93" i="10"/>
  <c r="F215" i="30" s="1"/>
  <c r="L162" i="10"/>
  <c r="F224" i="29" s="1"/>
  <c r="L154" i="10"/>
  <c r="F223" i="29" s="1"/>
  <c r="L150" i="10"/>
  <c r="F222" i="29" s="1"/>
  <c r="L143" i="10"/>
  <c r="F221" i="29" s="1"/>
  <c r="L132" i="10"/>
  <c r="F220" i="29" s="1"/>
  <c r="L126" i="10"/>
  <c r="F219" i="29" s="1"/>
  <c r="L120" i="10"/>
  <c r="F218" i="29" s="1"/>
  <c r="L114" i="10"/>
  <c r="F217" i="29" s="1"/>
  <c r="L108" i="10"/>
  <c r="F216" i="29" s="1"/>
  <c r="L93" i="10"/>
  <c r="F215" i="29" s="1"/>
  <c r="J162" i="10"/>
  <c r="F224" i="28" s="1"/>
  <c r="J154" i="10"/>
  <c r="F223" i="28" s="1"/>
  <c r="J150" i="10"/>
  <c r="F222" i="28" s="1"/>
  <c r="J143" i="10"/>
  <c r="F221" i="28" s="1"/>
  <c r="J132" i="10"/>
  <c r="F220" i="28" s="1"/>
  <c r="J126" i="10"/>
  <c r="F219" i="28" s="1"/>
  <c r="J120" i="10"/>
  <c r="F218" i="28" s="1"/>
  <c r="J114" i="10"/>
  <c r="F217" i="28" s="1"/>
  <c r="J108" i="10"/>
  <c r="F216" i="28" s="1"/>
  <c r="J93" i="10"/>
  <c r="F215" i="28" s="1"/>
  <c r="H162" i="10"/>
  <c r="F224" i="27" s="1"/>
  <c r="H154" i="10"/>
  <c r="F223" i="27" s="1"/>
  <c r="H150" i="10"/>
  <c r="F222" i="27" s="1"/>
  <c r="H143" i="10"/>
  <c r="F221" i="27" s="1"/>
  <c r="H132" i="10"/>
  <c r="F220" i="27" s="1"/>
  <c r="H126" i="10"/>
  <c r="F219" i="27" s="1"/>
  <c r="H120" i="10"/>
  <c r="F218" i="27" s="1"/>
  <c r="H114" i="10"/>
  <c r="F217" i="27" s="1"/>
  <c r="H108" i="10"/>
  <c r="F216" i="27" s="1"/>
  <c r="H93" i="10"/>
  <c r="F215" i="27" s="1"/>
  <c r="F162" i="10"/>
  <c r="F224" i="26" s="1"/>
  <c r="F154" i="10"/>
  <c r="F223" i="26" s="1"/>
  <c r="F150" i="10"/>
  <c r="F222" i="26" s="1"/>
  <c r="F143" i="10"/>
  <c r="F221" i="26" s="1"/>
  <c r="F132" i="10"/>
  <c r="F220" i="26" s="1"/>
  <c r="F126" i="10"/>
  <c r="F219" i="26" s="1"/>
  <c r="F120" i="10"/>
  <c r="F218" i="26" s="1"/>
  <c r="F114" i="10"/>
  <c r="F217" i="26" s="1"/>
  <c r="F108" i="10"/>
  <c r="F216" i="26" s="1"/>
  <c r="F93" i="10"/>
  <c r="F215" i="26" s="1"/>
  <c r="D162" i="10"/>
  <c r="F224" i="25" s="1"/>
  <c r="D154" i="10"/>
  <c r="F223" i="25" s="1"/>
  <c r="D150" i="10"/>
  <c r="F222" i="25" s="1"/>
  <c r="D143" i="10"/>
  <c r="F221" i="25" s="1"/>
  <c r="D132" i="10"/>
  <c r="F220" i="25" s="1"/>
  <c r="D126" i="10"/>
  <c r="F219" i="25" s="1"/>
  <c r="D120" i="10"/>
  <c r="F218" i="25" s="1"/>
  <c r="D114" i="10"/>
  <c r="F217" i="25" s="1"/>
  <c r="D108" i="10"/>
  <c r="F216" i="25" s="1"/>
  <c r="D93" i="10"/>
  <c r="F215" i="25" s="1"/>
  <c r="N72" i="10"/>
  <c r="F224" i="24" s="1"/>
  <c r="N64" i="10"/>
  <c r="F223" i="24" s="1"/>
  <c r="N60" i="10"/>
  <c r="F222" i="24" s="1"/>
  <c r="N53" i="10"/>
  <c r="F221" i="24" s="1"/>
  <c r="N42" i="10"/>
  <c r="F220" i="24" s="1"/>
  <c r="N36" i="10"/>
  <c r="F219" i="24" s="1"/>
  <c r="N30" i="10"/>
  <c r="F218" i="24" s="1"/>
  <c r="N24" i="10"/>
  <c r="F217" i="24" s="1"/>
  <c r="N18" i="10"/>
  <c r="F216" i="24" s="1"/>
  <c r="N3" i="10"/>
  <c r="F215" i="24" s="1"/>
  <c r="L72" i="10"/>
  <c r="F224" i="23" s="1"/>
  <c r="L64" i="10"/>
  <c r="F223" i="23" s="1"/>
  <c r="L60" i="10"/>
  <c r="F222" i="23" s="1"/>
  <c r="L53" i="10"/>
  <c r="F221" i="23" s="1"/>
  <c r="L42" i="10"/>
  <c r="F220" i="23" s="1"/>
  <c r="L36" i="10"/>
  <c r="F219" i="23" s="1"/>
  <c r="L30" i="10"/>
  <c r="F218" i="23" s="1"/>
  <c r="L24" i="10"/>
  <c r="F217" i="23" s="1"/>
  <c r="L18" i="10"/>
  <c r="F216" i="23" s="1"/>
  <c r="L3" i="10"/>
  <c r="F215" i="23" s="1"/>
  <c r="J72" i="10"/>
  <c r="F224" i="22" s="1"/>
  <c r="J64" i="10"/>
  <c r="F223" i="22" s="1"/>
  <c r="J60" i="10"/>
  <c r="F222" i="22" s="1"/>
  <c r="J53" i="10"/>
  <c r="F221" i="22" s="1"/>
  <c r="J42" i="10"/>
  <c r="F220" i="22" s="1"/>
  <c r="J36" i="10"/>
  <c r="F219" i="22" s="1"/>
  <c r="J30" i="10"/>
  <c r="F218" i="22" s="1"/>
  <c r="J24" i="10"/>
  <c r="F217" i="22" s="1"/>
  <c r="J18" i="10"/>
  <c r="F216" i="22" s="1"/>
  <c r="J3" i="10"/>
  <c r="F215" i="22" s="1"/>
  <c r="H72" i="10"/>
  <c r="F224" i="21" s="1"/>
  <c r="H64" i="10"/>
  <c r="F223" i="21" s="1"/>
  <c r="H60" i="10"/>
  <c r="F222" i="21" s="1"/>
  <c r="H53" i="10"/>
  <c r="F221" i="21" s="1"/>
  <c r="H42" i="10"/>
  <c r="F220" i="21" s="1"/>
  <c r="H36" i="10"/>
  <c r="F219" i="21" s="1"/>
  <c r="H30" i="10"/>
  <c r="F218" i="21" s="1"/>
  <c r="H24" i="10"/>
  <c r="F217" i="21" s="1"/>
  <c r="H18" i="10"/>
  <c r="F216" i="21" s="1"/>
  <c r="H3" i="10"/>
  <c r="F215" i="21" s="1"/>
  <c r="F72" i="10"/>
  <c r="F224" i="20" s="1"/>
  <c r="F64" i="10"/>
  <c r="F223" i="20" s="1"/>
  <c r="F60" i="10"/>
  <c r="F222" i="20" s="1"/>
  <c r="F53" i="10"/>
  <c r="F221" i="20" s="1"/>
  <c r="F42" i="10"/>
  <c r="F220" i="20" s="1"/>
  <c r="F36" i="10"/>
  <c r="F219" i="20" s="1"/>
  <c r="F30" i="10"/>
  <c r="F218" i="20" s="1"/>
  <c r="F24" i="10"/>
  <c r="F217" i="20" s="1"/>
  <c r="F18" i="10"/>
  <c r="F216" i="20" s="1"/>
  <c r="F3" i="10"/>
  <c r="F215" i="20" s="1"/>
  <c r="D72" i="10"/>
  <c r="F224" i="19" s="1"/>
  <c r="D64" i="10"/>
  <c r="F223" i="19" s="1"/>
  <c r="D60" i="10"/>
  <c r="F222" i="19" s="1"/>
  <c r="D53" i="10"/>
  <c r="F221" i="19" s="1"/>
  <c r="D42" i="10"/>
  <c r="F220" i="19" s="1"/>
  <c r="D36" i="10"/>
  <c r="F219" i="19" s="1"/>
  <c r="D30" i="10"/>
  <c r="F218" i="19" s="1"/>
  <c r="D24" i="10"/>
  <c r="F217" i="19" s="1"/>
  <c r="D18" i="10"/>
  <c r="F216" i="19" s="1"/>
  <c r="D3" i="10"/>
  <c r="F215" i="19" s="1"/>
  <c r="N154" i="14"/>
  <c r="F232" i="30" s="1"/>
  <c r="N138" i="14"/>
  <c r="F231" i="30" s="1"/>
  <c r="N134" i="14"/>
  <c r="F230" i="30" s="1"/>
  <c r="N127" i="14"/>
  <c r="N111" i="14"/>
  <c r="F228" i="30" s="1"/>
  <c r="N93" i="14"/>
  <c r="F227" i="30" s="1"/>
  <c r="N92" i="14"/>
  <c r="F226" i="30" s="1"/>
  <c r="L154" i="14"/>
  <c r="F232" i="29" s="1"/>
  <c r="L138" i="14"/>
  <c r="F231" i="29" s="1"/>
  <c r="L134" i="14"/>
  <c r="F230" i="29" s="1"/>
  <c r="L127" i="14"/>
  <c r="L111" i="14"/>
  <c r="F228" i="29" s="1"/>
  <c r="L93" i="14"/>
  <c r="F227" i="29" s="1"/>
  <c r="L92" i="14"/>
  <c r="F226" i="29" s="1"/>
  <c r="J154" i="14"/>
  <c r="F232" i="28" s="1"/>
  <c r="J138" i="14"/>
  <c r="F231" i="28" s="1"/>
  <c r="J134" i="14"/>
  <c r="F230" i="28" s="1"/>
  <c r="J127" i="14"/>
  <c r="J111" i="14"/>
  <c r="F228" i="28" s="1"/>
  <c r="J93" i="14"/>
  <c r="F227" i="28" s="1"/>
  <c r="J92" i="14"/>
  <c r="F226" i="28" s="1"/>
  <c r="H154" i="14"/>
  <c r="F232" i="27" s="1"/>
  <c r="H138" i="14"/>
  <c r="F231" i="27" s="1"/>
  <c r="H134" i="14"/>
  <c r="F230" i="27" s="1"/>
  <c r="H127" i="14"/>
  <c r="H111" i="14"/>
  <c r="F228" i="27" s="1"/>
  <c r="H93" i="14"/>
  <c r="F227" i="27" s="1"/>
  <c r="H92" i="14"/>
  <c r="F226" i="27" s="1"/>
  <c r="F154" i="14"/>
  <c r="F232" i="26" s="1"/>
  <c r="F138" i="14"/>
  <c r="F231" i="26" s="1"/>
  <c r="F134" i="14"/>
  <c r="F230" i="26" s="1"/>
  <c r="F127" i="14"/>
  <c r="F111" i="14"/>
  <c r="F228" i="26" s="1"/>
  <c r="F93" i="14"/>
  <c r="F227" i="26" s="1"/>
  <c r="F92" i="14"/>
  <c r="F226" i="26" s="1"/>
  <c r="D154" i="14"/>
  <c r="F232" i="25" s="1"/>
  <c r="D138" i="14"/>
  <c r="F231" i="25" s="1"/>
  <c r="D134" i="14"/>
  <c r="F230" i="25" s="1"/>
  <c r="D127" i="14"/>
  <c r="F229" i="25" s="1"/>
  <c r="D111" i="14"/>
  <c r="F228" i="25" s="1"/>
  <c r="D93" i="14"/>
  <c r="F227" i="25" s="1"/>
  <c r="D92" i="14"/>
  <c r="F226" i="25" s="1"/>
  <c r="N65" i="14"/>
  <c r="F232" i="24" s="1"/>
  <c r="N49" i="14"/>
  <c r="F231" i="24" s="1"/>
  <c r="N45" i="14"/>
  <c r="F230" i="24" s="1"/>
  <c r="N38" i="14"/>
  <c r="F229" i="24" s="1"/>
  <c r="N22" i="14"/>
  <c r="F228" i="24" s="1"/>
  <c r="N4" i="14"/>
  <c r="F227" i="24" s="1"/>
  <c r="N3" i="14"/>
  <c r="F226" i="24" s="1"/>
  <c r="L65" i="14"/>
  <c r="F232" i="23" s="1"/>
  <c r="L49" i="14"/>
  <c r="F231" i="23" s="1"/>
  <c r="L45" i="14"/>
  <c r="F230" i="23" s="1"/>
  <c r="L38" i="14"/>
  <c r="F229" i="23" s="1"/>
  <c r="L22" i="14"/>
  <c r="F228" i="23" s="1"/>
  <c r="L4" i="14"/>
  <c r="F227" i="23" s="1"/>
  <c r="L3" i="14"/>
  <c r="F226" i="23" s="1"/>
  <c r="J65" i="14"/>
  <c r="F232" i="22" s="1"/>
  <c r="J49" i="14"/>
  <c r="F231" i="22" s="1"/>
  <c r="J45" i="14"/>
  <c r="F230" i="22" s="1"/>
  <c r="J38" i="14"/>
  <c r="F229" i="22" s="1"/>
  <c r="J22" i="14"/>
  <c r="F228" i="22" s="1"/>
  <c r="J4" i="14"/>
  <c r="F227" i="22" s="1"/>
  <c r="J3" i="14"/>
  <c r="F226" i="22" s="1"/>
  <c r="H65" i="14"/>
  <c r="F232" i="21" s="1"/>
  <c r="H49" i="14"/>
  <c r="F231" i="21" s="1"/>
  <c r="H45" i="14"/>
  <c r="F230" i="21" s="1"/>
  <c r="H38" i="14"/>
  <c r="F229" i="21" s="1"/>
  <c r="H22" i="14"/>
  <c r="F228" i="21" s="1"/>
  <c r="H4" i="14"/>
  <c r="F227" i="21" s="1"/>
  <c r="H3" i="14"/>
  <c r="F226" i="21" s="1"/>
  <c r="F65" i="14"/>
  <c r="F232" i="20" s="1"/>
  <c r="F49" i="14"/>
  <c r="F231" i="20" s="1"/>
  <c r="F45" i="14"/>
  <c r="F230" i="20" s="1"/>
  <c r="F38" i="14"/>
  <c r="F229" i="20" s="1"/>
  <c r="F22" i="14"/>
  <c r="F228" i="20" s="1"/>
  <c r="F4" i="14"/>
  <c r="F227" i="20" s="1"/>
  <c r="F3" i="14"/>
  <c r="F226" i="20" s="1"/>
  <c r="D65" i="14"/>
  <c r="F232" i="19" s="1"/>
  <c r="D49" i="14"/>
  <c r="F231" i="19" s="1"/>
  <c r="D38" i="14"/>
  <c r="F229" i="19" s="1"/>
  <c r="D22" i="14"/>
  <c r="F228" i="19" s="1"/>
  <c r="D4" i="14"/>
  <c r="F227" i="19" s="1"/>
  <c r="D45" i="14"/>
  <c r="F230" i="19" s="1"/>
  <c r="N71" i="16"/>
  <c r="F243" i="30" s="1"/>
  <c r="N65" i="16"/>
  <c r="F242" i="30" s="1"/>
  <c r="N58" i="16"/>
  <c r="F241" i="30" s="1"/>
  <c r="N52" i="16"/>
  <c r="F240" i="30" s="1"/>
  <c r="N46" i="16"/>
  <c r="F239" i="30" s="1"/>
  <c r="L71" i="16"/>
  <c r="F243" i="29" s="1"/>
  <c r="L65" i="16"/>
  <c r="F242" i="29" s="1"/>
  <c r="L58" i="16"/>
  <c r="F241" i="29" s="1"/>
  <c r="L52" i="16"/>
  <c r="F240" i="29" s="1"/>
  <c r="L46" i="16"/>
  <c r="F239" i="29" s="1"/>
  <c r="J71" i="16"/>
  <c r="F243" i="28" s="1"/>
  <c r="J65" i="16"/>
  <c r="F242" i="28" s="1"/>
  <c r="J58" i="16"/>
  <c r="F241" i="28" s="1"/>
  <c r="J52" i="16"/>
  <c r="F240" i="28" s="1"/>
  <c r="J46" i="16"/>
  <c r="F239" i="28" s="1"/>
  <c r="H71" i="16"/>
  <c r="F243" i="27" s="1"/>
  <c r="H65" i="16"/>
  <c r="F242" i="27" s="1"/>
  <c r="H58" i="16"/>
  <c r="F241" i="27" s="1"/>
  <c r="H52" i="16"/>
  <c r="F240" i="27" s="1"/>
  <c r="H46" i="16"/>
  <c r="F239" i="27" s="1"/>
  <c r="F71" i="16"/>
  <c r="F243" i="26" s="1"/>
  <c r="F65" i="16"/>
  <c r="F242" i="26" s="1"/>
  <c r="F58" i="16"/>
  <c r="F241" i="26" s="1"/>
  <c r="F52" i="16"/>
  <c r="F240" i="26" s="1"/>
  <c r="F46" i="16"/>
  <c r="F239" i="26" s="1"/>
  <c r="D71" i="16"/>
  <c r="F243" i="25" s="1"/>
  <c r="D65" i="16"/>
  <c r="F242" i="25" s="1"/>
  <c r="D58" i="16"/>
  <c r="F241" i="25" s="1"/>
  <c r="D52" i="16"/>
  <c r="F240" i="25" s="1"/>
  <c r="D46" i="16"/>
  <c r="F239" i="25" s="1"/>
  <c r="N28" i="16"/>
  <c r="F243" i="24" s="1"/>
  <c r="N22" i="16"/>
  <c r="F242" i="24" s="1"/>
  <c r="N15" i="16"/>
  <c r="F241" i="24" s="1"/>
  <c r="N9" i="16"/>
  <c r="F240" i="24" s="1"/>
  <c r="N3" i="16"/>
  <c r="F239" i="24" s="1"/>
  <c r="L28" i="16"/>
  <c r="F243" i="23" s="1"/>
  <c r="L22" i="16"/>
  <c r="F242" i="23" s="1"/>
  <c r="L15" i="16"/>
  <c r="F241" i="23" s="1"/>
  <c r="L9" i="16"/>
  <c r="F240" i="23" s="1"/>
  <c r="L3" i="16"/>
  <c r="F239" i="23" s="1"/>
  <c r="J28" i="16"/>
  <c r="F243" i="22" s="1"/>
  <c r="J22" i="16"/>
  <c r="F242" i="22" s="1"/>
  <c r="J15" i="16"/>
  <c r="F241" i="22" s="1"/>
  <c r="J9" i="16"/>
  <c r="F240" i="22" s="1"/>
  <c r="J3" i="16"/>
  <c r="F239" i="22" s="1"/>
  <c r="H28" i="16"/>
  <c r="F243" i="21" s="1"/>
  <c r="H22" i="16"/>
  <c r="F242" i="21" s="1"/>
  <c r="H15" i="16"/>
  <c r="F241" i="21" s="1"/>
  <c r="H9" i="16"/>
  <c r="F240" i="21" s="1"/>
  <c r="H3" i="16"/>
  <c r="F239" i="21" s="1"/>
  <c r="F28" i="16"/>
  <c r="F243" i="20" s="1"/>
  <c r="F22" i="16"/>
  <c r="F242" i="20" s="1"/>
  <c r="F15" i="16"/>
  <c r="F241" i="20" s="1"/>
  <c r="F9" i="16"/>
  <c r="F240" i="20" s="1"/>
  <c r="F3" i="16"/>
  <c r="F239" i="20" s="1"/>
  <c r="D15" i="16"/>
  <c r="F241" i="19" s="1"/>
  <c r="D28" i="16"/>
  <c r="F243" i="19" s="1"/>
  <c r="D22" i="16"/>
  <c r="F242" i="19" s="1"/>
  <c r="D9" i="16"/>
  <c r="F240" i="19" s="1"/>
  <c r="D3" i="16"/>
  <c r="F239" i="19" s="1"/>
  <c r="N72" i="17"/>
  <c r="F249" i="30" s="1"/>
  <c r="N66" i="17"/>
  <c r="F248" i="30" s="1"/>
  <c r="N62" i="17"/>
  <c r="F247" i="30" s="1"/>
  <c r="N55" i="17"/>
  <c r="F246" i="30" s="1"/>
  <c r="N48" i="17"/>
  <c r="F245" i="30" s="1"/>
  <c r="L72" i="17"/>
  <c r="F249" i="29" s="1"/>
  <c r="L66" i="17"/>
  <c r="F248" i="29" s="1"/>
  <c r="L62" i="17"/>
  <c r="F247" i="29" s="1"/>
  <c r="L55" i="17"/>
  <c r="F246" i="29" s="1"/>
  <c r="L48" i="17"/>
  <c r="F245" i="29" s="1"/>
  <c r="J72" i="17"/>
  <c r="F249" i="28" s="1"/>
  <c r="J66" i="17"/>
  <c r="F248" i="28" s="1"/>
  <c r="J62" i="17"/>
  <c r="F247" i="28" s="1"/>
  <c r="J55" i="17"/>
  <c r="F246" i="28" s="1"/>
  <c r="J48" i="17"/>
  <c r="F245" i="28" s="1"/>
  <c r="H72" i="17"/>
  <c r="F249" i="27" s="1"/>
  <c r="H66" i="17"/>
  <c r="F248" i="27" s="1"/>
  <c r="H62" i="17"/>
  <c r="F247" i="27" s="1"/>
  <c r="H55" i="17"/>
  <c r="F246" i="27" s="1"/>
  <c r="H48" i="17"/>
  <c r="F245" i="27" s="1"/>
  <c r="F72" i="17"/>
  <c r="F249" i="26" s="1"/>
  <c r="F66" i="17"/>
  <c r="F248" i="26" s="1"/>
  <c r="F62" i="17"/>
  <c r="F247" i="26" s="1"/>
  <c r="F55" i="17"/>
  <c r="F246" i="26" s="1"/>
  <c r="F48" i="17"/>
  <c r="F245" i="26" s="1"/>
  <c r="D72" i="17"/>
  <c r="F249" i="25" s="1"/>
  <c r="D66" i="17"/>
  <c r="F248" i="25" s="1"/>
  <c r="D62" i="17"/>
  <c r="F247" i="25" s="1"/>
  <c r="D55" i="17"/>
  <c r="F246" i="25" s="1"/>
  <c r="D48" i="17"/>
  <c r="F245" i="25" s="1"/>
  <c r="N27" i="17"/>
  <c r="F249" i="24" s="1"/>
  <c r="N21" i="17"/>
  <c r="F248" i="24" s="1"/>
  <c r="N17" i="17"/>
  <c r="F247" i="24" s="1"/>
  <c r="N10" i="17"/>
  <c r="F246" i="24" s="1"/>
  <c r="N3" i="17"/>
  <c r="F245" i="24" s="1"/>
  <c r="L27" i="17"/>
  <c r="F249" i="23" s="1"/>
  <c r="L21" i="17"/>
  <c r="F248" i="23" s="1"/>
  <c r="L17" i="17"/>
  <c r="F247" i="23" s="1"/>
  <c r="L10" i="17"/>
  <c r="F246" i="23" s="1"/>
  <c r="L3" i="17"/>
  <c r="F245" i="23" s="1"/>
  <c r="J27" i="17"/>
  <c r="F249" i="22" s="1"/>
  <c r="J21" i="17"/>
  <c r="F248" i="22" s="1"/>
  <c r="J17" i="17"/>
  <c r="F247" i="22" s="1"/>
  <c r="J10" i="17"/>
  <c r="F246" i="22" s="1"/>
  <c r="J3" i="17"/>
  <c r="F245" i="22" s="1"/>
  <c r="H27" i="17"/>
  <c r="F249" i="21" s="1"/>
  <c r="H21" i="17"/>
  <c r="F248" i="21" s="1"/>
  <c r="H17" i="17"/>
  <c r="F247" i="21" s="1"/>
  <c r="H10" i="17"/>
  <c r="F246" i="21" s="1"/>
  <c r="H3" i="17"/>
  <c r="F245" i="21" s="1"/>
  <c r="F27" i="17"/>
  <c r="F249" i="20" s="1"/>
  <c r="F21" i="17"/>
  <c r="F248" i="20" s="1"/>
  <c r="F17" i="17"/>
  <c r="F247" i="20" s="1"/>
  <c r="F10" i="17"/>
  <c r="F246" i="20" s="1"/>
  <c r="F3" i="17"/>
  <c r="F245" i="20" s="1"/>
  <c r="D27" i="17"/>
  <c r="F249" i="19" s="1"/>
  <c r="D21" i="17"/>
  <c r="F248" i="19" s="1"/>
  <c r="D10" i="17"/>
  <c r="F246" i="19" s="1"/>
  <c r="D3" i="17"/>
  <c r="F245" i="19" s="1"/>
  <c r="D17" i="17"/>
  <c r="F247" i="19" s="1"/>
  <c r="D3" i="15"/>
  <c r="F234" i="19" s="1"/>
  <c r="N97" i="18"/>
  <c r="F255" i="30" s="1"/>
  <c r="N86" i="18"/>
  <c r="F254" i="30" s="1"/>
  <c r="N75" i="18"/>
  <c r="F253" i="30" s="1"/>
  <c r="N63" i="18"/>
  <c r="F252" i="30" s="1"/>
  <c r="N59" i="18"/>
  <c r="F251" i="30" s="1"/>
  <c r="L97" i="18"/>
  <c r="F255" i="29" s="1"/>
  <c r="L86" i="18"/>
  <c r="F254" i="29" s="1"/>
  <c r="L75" i="18"/>
  <c r="F253" i="29" s="1"/>
  <c r="L63" i="18"/>
  <c r="F252" i="29" s="1"/>
  <c r="L59" i="18"/>
  <c r="F251" i="29" s="1"/>
  <c r="J97" i="18"/>
  <c r="F255" i="28" s="1"/>
  <c r="J86" i="18"/>
  <c r="F254" i="28" s="1"/>
  <c r="J75" i="18"/>
  <c r="F253" i="28" s="1"/>
  <c r="J63" i="18"/>
  <c r="F252" i="28" s="1"/>
  <c r="J59" i="18"/>
  <c r="F251" i="28" s="1"/>
  <c r="H97" i="18"/>
  <c r="F255" i="27" s="1"/>
  <c r="H86" i="18"/>
  <c r="F254" i="27" s="1"/>
  <c r="H75" i="18"/>
  <c r="F253" i="27" s="1"/>
  <c r="H63" i="18"/>
  <c r="F252" i="27" s="1"/>
  <c r="H59" i="18"/>
  <c r="F251" i="27" s="1"/>
  <c r="F97" i="18"/>
  <c r="F255" i="26" s="1"/>
  <c r="F86" i="18"/>
  <c r="F254" i="26" s="1"/>
  <c r="F75" i="18"/>
  <c r="F253" i="26" s="1"/>
  <c r="F63" i="18"/>
  <c r="F252" i="26" s="1"/>
  <c r="F59" i="18"/>
  <c r="F251" i="26" s="1"/>
  <c r="D97" i="18"/>
  <c r="F255" i="25" s="1"/>
  <c r="D86" i="18"/>
  <c r="F254" i="25" s="1"/>
  <c r="D75" i="18"/>
  <c r="F253" i="25" s="1"/>
  <c r="D63" i="18"/>
  <c r="F252" i="25" s="1"/>
  <c r="D59" i="18"/>
  <c r="F251" i="25" s="1"/>
  <c r="N41" i="18"/>
  <c r="F255" i="24" s="1"/>
  <c r="N30" i="18"/>
  <c r="F254" i="24" s="1"/>
  <c r="N19" i="18"/>
  <c r="F253" i="24" s="1"/>
  <c r="N7" i="18"/>
  <c r="F252" i="24" s="1"/>
  <c r="N3" i="18"/>
  <c r="F251" i="24" s="1"/>
  <c r="L41" i="18"/>
  <c r="F255" i="23" s="1"/>
  <c r="L30" i="18"/>
  <c r="F254" i="23" s="1"/>
  <c r="L19" i="18"/>
  <c r="F253" i="23" s="1"/>
  <c r="L7" i="18"/>
  <c r="F252" i="23" s="1"/>
  <c r="L3" i="18"/>
  <c r="F251" i="23" s="1"/>
  <c r="J41" i="18"/>
  <c r="F255" i="22" s="1"/>
  <c r="J30" i="18"/>
  <c r="F254" i="22" s="1"/>
  <c r="J19" i="18"/>
  <c r="F253" i="22" s="1"/>
  <c r="J7" i="18"/>
  <c r="F252" i="22" s="1"/>
  <c r="J3" i="18"/>
  <c r="F251" i="22" s="1"/>
  <c r="H41" i="18"/>
  <c r="F255" i="21" s="1"/>
  <c r="H30" i="18"/>
  <c r="F254" i="21" s="1"/>
  <c r="H19" i="18"/>
  <c r="F253" i="21" s="1"/>
  <c r="H7" i="18"/>
  <c r="F252" i="21" s="1"/>
  <c r="H3" i="18"/>
  <c r="F251" i="21" s="1"/>
  <c r="F41" i="18"/>
  <c r="F255" i="20" s="1"/>
  <c r="F30" i="18"/>
  <c r="F19" i="18"/>
  <c r="F253" i="20" s="1"/>
  <c r="F7" i="18"/>
  <c r="F252" i="20" s="1"/>
  <c r="F3" i="18"/>
  <c r="F251" i="20" s="1"/>
  <c r="D41" i="18"/>
  <c r="F255" i="19" s="1"/>
  <c r="D30" i="18"/>
  <c r="F254" i="19" s="1"/>
  <c r="D19" i="18"/>
  <c r="F253" i="19" s="1"/>
  <c r="D7" i="18"/>
  <c r="F252" i="19" s="1"/>
  <c r="D3" i="18"/>
  <c r="F251" i="19" s="1"/>
  <c r="A288" i="20" l="1"/>
  <c r="O254" i="19"/>
  <c r="O253" i="19"/>
  <c r="O252" i="19"/>
  <c r="O251" i="19"/>
  <c r="N254" i="20"/>
  <c r="N252" i="20"/>
  <c r="N251" i="20"/>
  <c r="N253" i="20"/>
  <c r="P252" i="20"/>
  <c r="P254" i="20"/>
  <c r="P251" i="20"/>
  <c r="P253" i="20"/>
  <c r="R254" i="20"/>
  <c r="R252" i="20"/>
  <c r="R251" i="20"/>
  <c r="R253" i="20"/>
  <c r="O251" i="21"/>
  <c r="O254" i="21"/>
  <c r="O253" i="21"/>
  <c r="O252" i="21"/>
  <c r="N254" i="22"/>
  <c r="N251" i="22"/>
  <c r="N253" i="22"/>
  <c r="N252" i="22"/>
  <c r="P254" i="22"/>
  <c r="P252" i="22"/>
  <c r="P251" i="22"/>
  <c r="P253" i="22"/>
  <c r="R254" i="22"/>
  <c r="R251" i="22"/>
  <c r="R253" i="22"/>
  <c r="R252" i="22"/>
  <c r="O254" i="23"/>
  <c r="O251" i="23"/>
  <c r="O252" i="23"/>
  <c r="O253" i="23"/>
  <c r="Q253" i="23"/>
  <c r="Q252" i="23"/>
  <c r="Q251" i="23"/>
  <c r="Q254" i="23"/>
  <c r="N254" i="24"/>
  <c r="N251" i="24"/>
  <c r="N253" i="24"/>
  <c r="N252" i="24"/>
  <c r="P254" i="24"/>
  <c r="P252" i="24"/>
  <c r="P251" i="24"/>
  <c r="P253" i="24"/>
  <c r="R254" i="24"/>
  <c r="R251" i="24"/>
  <c r="R253" i="24"/>
  <c r="R252" i="24"/>
  <c r="O254" i="25"/>
  <c r="O251" i="25"/>
  <c r="O253" i="25"/>
  <c r="O252" i="25"/>
  <c r="Q253" i="25"/>
  <c r="Q252" i="25"/>
  <c r="Q251" i="25"/>
  <c r="Q254" i="25"/>
  <c r="N254" i="26"/>
  <c r="N252" i="26"/>
  <c r="N253" i="26"/>
  <c r="N251" i="26"/>
  <c r="P254" i="26"/>
  <c r="P251" i="26"/>
  <c r="P253" i="26"/>
  <c r="P252" i="26"/>
  <c r="R254" i="26"/>
  <c r="R252" i="26"/>
  <c r="R251" i="26"/>
  <c r="R253" i="26"/>
  <c r="O254" i="27"/>
  <c r="O252" i="27"/>
  <c r="O251" i="27"/>
  <c r="O253" i="27"/>
  <c r="Q254" i="27"/>
  <c r="Q251" i="27"/>
  <c r="Q253" i="27"/>
  <c r="Q252" i="27"/>
  <c r="N254" i="28"/>
  <c r="N252" i="28"/>
  <c r="N253" i="28"/>
  <c r="N251" i="28"/>
  <c r="P254" i="28"/>
  <c r="P251" i="28"/>
  <c r="P253" i="28"/>
  <c r="P252" i="28"/>
  <c r="R254" i="28"/>
  <c r="R252" i="28"/>
  <c r="R251" i="28"/>
  <c r="R253" i="28"/>
  <c r="O251" i="29"/>
  <c r="O254" i="29"/>
  <c r="O253" i="29"/>
  <c r="O252" i="29"/>
  <c r="Q253" i="29"/>
  <c r="Q254" i="29"/>
  <c r="Q252" i="29"/>
  <c r="Q251" i="29"/>
  <c r="N254" i="30"/>
  <c r="N252" i="30"/>
  <c r="N253" i="30"/>
  <c r="N251" i="30"/>
  <c r="P254" i="30"/>
  <c r="P251" i="30"/>
  <c r="P253" i="30"/>
  <c r="P252" i="30"/>
  <c r="R254" i="30"/>
  <c r="R252" i="30"/>
  <c r="R251" i="30"/>
  <c r="R253" i="30"/>
  <c r="P247" i="19"/>
  <c r="P245" i="19"/>
  <c r="P246" i="19"/>
  <c r="P248" i="19"/>
  <c r="O248" i="19"/>
  <c r="O246" i="19"/>
  <c r="O247" i="19"/>
  <c r="O245" i="19"/>
  <c r="R247" i="19"/>
  <c r="R245" i="19"/>
  <c r="R248" i="19"/>
  <c r="R246" i="19"/>
  <c r="O245" i="20"/>
  <c r="O248" i="20"/>
  <c r="O247" i="20"/>
  <c r="O246" i="20"/>
  <c r="Q248" i="20"/>
  <c r="Q245" i="20"/>
  <c r="Q247" i="20"/>
  <c r="Q246" i="20"/>
  <c r="N246" i="21"/>
  <c r="N247" i="21"/>
  <c r="N248" i="21"/>
  <c r="N245" i="21"/>
  <c r="P248" i="21"/>
  <c r="P246" i="21"/>
  <c r="P245" i="21"/>
  <c r="P247" i="21"/>
  <c r="R248" i="21"/>
  <c r="R245" i="21"/>
  <c r="R246" i="21"/>
  <c r="R247" i="21"/>
  <c r="O248" i="22"/>
  <c r="O245" i="22"/>
  <c r="O246" i="22"/>
  <c r="O247" i="22"/>
  <c r="Q248" i="22"/>
  <c r="Q246" i="22"/>
  <c r="Q247" i="22"/>
  <c r="Q245" i="22"/>
  <c r="N247" i="23"/>
  <c r="N245" i="23"/>
  <c r="N246" i="23"/>
  <c r="N248" i="23"/>
  <c r="P246" i="23"/>
  <c r="P248" i="23"/>
  <c r="P247" i="23"/>
  <c r="P245" i="23"/>
  <c r="R247" i="23"/>
  <c r="R246" i="23"/>
  <c r="R245" i="23"/>
  <c r="R248" i="23"/>
  <c r="O248" i="24"/>
  <c r="O245" i="24"/>
  <c r="O246" i="24"/>
  <c r="O247" i="24"/>
  <c r="Q246" i="24"/>
  <c r="Q248" i="24"/>
  <c r="Q245" i="24"/>
  <c r="Q247" i="24"/>
  <c r="N247" i="25"/>
  <c r="N248" i="25"/>
  <c r="N245" i="25"/>
  <c r="N246" i="25"/>
  <c r="P247" i="25"/>
  <c r="P246" i="25"/>
  <c r="P245" i="25"/>
  <c r="P248" i="25"/>
  <c r="R247" i="25"/>
  <c r="R248" i="25"/>
  <c r="R245" i="25"/>
  <c r="R246" i="25"/>
  <c r="O248" i="26"/>
  <c r="O247" i="26"/>
  <c r="O245" i="26"/>
  <c r="O246" i="26"/>
  <c r="Q248" i="26"/>
  <c r="Q246" i="26"/>
  <c r="Q245" i="26"/>
  <c r="Q247" i="26"/>
  <c r="N247" i="27"/>
  <c r="N248" i="27"/>
  <c r="N246" i="27"/>
  <c r="N245" i="27"/>
  <c r="P246" i="27"/>
  <c r="P248" i="27"/>
  <c r="P247" i="27"/>
  <c r="P245" i="27"/>
  <c r="R248" i="27"/>
  <c r="R245" i="27"/>
  <c r="R246" i="27"/>
  <c r="R247" i="27"/>
  <c r="O248" i="28"/>
  <c r="O245" i="28"/>
  <c r="O247" i="28"/>
  <c r="O246" i="28"/>
  <c r="Q246" i="28"/>
  <c r="Q248" i="28"/>
  <c r="Q245" i="28"/>
  <c r="Q247" i="28"/>
  <c r="N248" i="29"/>
  <c r="N247" i="29"/>
  <c r="N246" i="29"/>
  <c r="N245" i="29"/>
  <c r="P248" i="29"/>
  <c r="P246" i="29"/>
  <c r="P247" i="29"/>
  <c r="P245" i="29"/>
  <c r="R247" i="29"/>
  <c r="R248" i="29"/>
  <c r="R245" i="29"/>
  <c r="R246" i="29"/>
  <c r="O248" i="30"/>
  <c r="O245" i="30"/>
  <c r="O247" i="30"/>
  <c r="O246" i="30"/>
  <c r="Q246" i="30"/>
  <c r="Q248" i="30"/>
  <c r="Q245" i="30"/>
  <c r="Q247" i="30"/>
  <c r="N242" i="19"/>
  <c r="N239" i="19"/>
  <c r="N241" i="19"/>
  <c r="N240" i="19"/>
  <c r="Q241" i="19"/>
  <c r="Q240" i="19"/>
  <c r="Q242" i="19"/>
  <c r="Q239" i="19"/>
  <c r="P242" i="19"/>
  <c r="P239" i="19"/>
  <c r="P241" i="19"/>
  <c r="P240" i="19"/>
  <c r="O239" i="20"/>
  <c r="O242" i="20"/>
  <c r="O241" i="20"/>
  <c r="O240" i="20"/>
  <c r="Q240" i="20"/>
  <c r="Q239" i="20"/>
  <c r="Q241" i="20"/>
  <c r="Q242" i="20"/>
  <c r="N242" i="21"/>
  <c r="N239" i="21"/>
  <c r="N241" i="21"/>
  <c r="N240" i="21"/>
  <c r="P242" i="21"/>
  <c r="P240" i="21"/>
  <c r="P239" i="21"/>
  <c r="P241" i="21"/>
  <c r="R242" i="21"/>
  <c r="R239" i="21"/>
  <c r="R241" i="21"/>
  <c r="R240" i="21"/>
  <c r="O242" i="22"/>
  <c r="O240" i="22"/>
  <c r="O239" i="22"/>
  <c r="O241" i="22"/>
  <c r="Q242" i="22"/>
  <c r="Q241" i="22"/>
  <c r="Q240" i="22"/>
  <c r="Q239" i="22"/>
  <c r="N242" i="23"/>
  <c r="N240" i="23"/>
  <c r="N241" i="23"/>
  <c r="N239" i="23"/>
  <c r="P242" i="23"/>
  <c r="P239" i="23"/>
  <c r="P241" i="23"/>
  <c r="P240" i="23"/>
  <c r="R242" i="23"/>
  <c r="R240" i="23"/>
  <c r="R239" i="23"/>
  <c r="R241" i="23"/>
  <c r="O239" i="24"/>
  <c r="O242" i="24"/>
  <c r="O240" i="24"/>
  <c r="O241" i="24"/>
  <c r="Q241" i="24"/>
  <c r="Q240" i="24"/>
  <c r="Q239" i="24"/>
  <c r="Q242" i="24"/>
  <c r="N242" i="25"/>
  <c r="N239" i="25"/>
  <c r="N241" i="25"/>
  <c r="N240" i="25"/>
  <c r="P242" i="25"/>
  <c r="P240" i="25"/>
  <c r="P239" i="25"/>
  <c r="P241" i="25"/>
  <c r="R242" i="25"/>
  <c r="R239" i="25"/>
  <c r="R241" i="25"/>
  <c r="R240" i="25"/>
  <c r="O242" i="26"/>
  <c r="O239" i="26"/>
  <c r="O241" i="26"/>
  <c r="O240" i="26"/>
  <c r="Q242" i="26"/>
  <c r="Q239" i="26"/>
  <c r="Q241" i="26"/>
  <c r="Q240" i="26"/>
  <c r="N242" i="27"/>
  <c r="N240" i="27"/>
  <c r="N239" i="27"/>
  <c r="N241" i="27"/>
  <c r="P242" i="27"/>
  <c r="P239" i="27"/>
  <c r="P241" i="27"/>
  <c r="P240" i="27"/>
  <c r="R242" i="27"/>
  <c r="R240" i="27"/>
  <c r="R241" i="27"/>
  <c r="R239" i="27"/>
  <c r="O242" i="28"/>
  <c r="O241" i="28"/>
  <c r="O239" i="28"/>
  <c r="O240" i="28"/>
  <c r="Q242" i="28"/>
  <c r="Q239" i="28"/>
  <c r="Q241" i="28"/>
  <c r="Q240" i="28"/>
  <c r="N242" i="29"/>
  <c r="N239" i="29"/>
  <c r="N241" i="29"/>
  <c r="N240" i="29"/>
  <c r="P242" i="29"/>
  <c r="P240" i="29"/>
  <c r="P241" i="29"/>
  <c r="P239" i="29"/>
  <c r="R242" i="29"/>
  <c r="R239" i="29"/>
  <c r="R241" i="29"/>
  <c r="R240" i="29"/>
  <c r="O242" i="30"/>
  <c r="O239" i="30"/>
  <c r="O241" i="30"/>
  <c r="O240" i="30"/>
  <c r="Q241" i="30"/>
  <c r="Q242" i="30"/>
  <c r="Q239" i="30"/>
  <c r="Q240" i="30"/>
  <c r="R228" i="19"/>
  <c r="R226" i="19"/>
  <c r="R229" i="19"/>
  <c r="R227" i="19"/>
  <c r="P228" i="19"/>
  <c r="P226" i="19"/>
  <c r="P227" i="19"/>
  <c r="P229" i="19"/>
  <c r="S229" i="19"/>
  <c r="S227" i="19"/>
  <c r="S226" i="19"/>
  <c r="S228" i="19"/>
  <c r="N228" i="20"/>
  <c r="N226" i="20"/>
  <c r="N227" i="20"/>
  <c r="N229" i="20"/>
  <c r="P229" i="20"/>
  <c r="P228" i="20"/>
  <c r="P226" i="20"/>
  <c r="P227" i="20"/>
  <c r="R229" i="20"/>
  <c r="R228" i="20"/>
  <c r="R227" i="20"/>
  <c r="R226" i="20"/>
  <c r="T229" i="20"/>
  <c r="T227" i="20"/>
  <c r="T226" i="20"/>
  <c r="T228" i="20"/>
  <c r="O226" i="21"/>
  <c r="O229" i="21"/>
  <c r="O227" i="21"/>
  <c r="O228" i="21"/>
  <c r="Q229" i="21"/>
  <c r="Q228" i="21"/>
  <c r="Q226" i="21"/>
  <c r="Q227" i="21"/>
  <c r="S229" i="21"/>
  <c r="S226" i="21"/>
  <c r="S227" i="21"/>
  <c r="S228" i="21"/>
  <c r="N229" i="22"/>
  <c r="N226" i="22"/>
  <c r="N228" i="22"/>
  <c r="N227" i="22"/>
  <c r="P228" i="22"/>
  <c r="P229" i="22"/>
  <c r="P226" i="22"/>
  <c r="P227" i="22"/>
  <c r="R228" i="22"/>
  <c r="R226" i="22"/>
  <c r="R229" i="22"/>
  <c r="R227" i="22"/>
  <c r="T229" i="22"/>
  <c r="T227" i="22"/>
  <c r="T226" i="22"/>
  <c r="T228" i="22"/>
  <c r="O226" i="23"/>
  <c r="O229" i="23"/>
  <c r="O227" i="23"/>
  <c r="O228" i="23"/>
  <c r="Q228" i="23"/>
  <c r="Q227" i="23"/>
  <c r="Q229" i="23"/>
  <c r="Q226" i="23"/>
  <c r="S229" i="23"/>
  <c r="S227" i="23"/>
  <c r="S226" i="23"/>
  <c r="S228" i="23"/>
  <c r="N226" i="24"/>
  <c r="N229" i="24"/>
  <c r="N228" i="24"/>
  <c r="N227" i="24"/>
  <c r="P229" i="24"/>
  <c r="P227" i="24"/>
  <c r="P226" i="24"/>
  <c r="P228" i="24"/>
  <c r="R229" i="24"/>
  <c r="R227" i="24"/>
  <c r="R228" i="24"/>
  <c r="R226" i="24"/>
  <c r="T229" i="24"/>
  <c r="T226" i="24"/>
  <c r="T228" i="24"/>
  <c r="T227" i="24"/>
  <c r="O229" i="25"/>
  <c r="O226" i="25"/>
  <c r="O227" i="25"/>
  <c r="O228" i="25"/>
  <c r="Q229" i="25"/>
  <c r="Q228" i="25"/>
  <c r="Q226" i="25"/>
  <c r="Q227" i="25"/>
  <c r="S229" i="25"/>
  <c r="S226" i="25"/>
  <c r="S227" i="25"/>
  <c r="S228" i="25"/>
  <c r="N229" i="26"/>
  <c r="N228" i="26"/>
  <c r="N226" i="26"/>
  <c r="N227" i="26"/>
  <c r="P227" i="26"/>
  <c r="P226" i="26"/>
  <c r="P229" i="26"/>
  <c r="P228" i="26"/>
  <c r="R229" i="26"/>
  <c r="R228" i="26"/>
  <c r="R226" i="26"/>
  <c r="R227" i="26"/>
  <c r="T229" i="26"/>
  <c r="T227" i="26"/>
  <c r="T226" i="26"/>
  <c r="T228" i="26"/>
  <c r="O229" i="27"/>
  <c r="O226" i="27"/>
  <c r="O227" i="27"/>
  <c r="O228" i="27"/>
  <c r="S229" i="27"/>
  <c r="S226" i="27"/>
  <c r="S228" i="27"/>
  <c r="S227" i="27"/>
  <c r="N229" i="28"/>
  <c r="N227" i="28"/>
  <c r="N226" i="28"/>
  <c r="N228" i="28"/>
  <c r="P228" i="28"/>
  <c r="P226" i="28"/>
  <c r="P229" i="28"/>
  <c r="P227" i="28"/>
  <c r="R229" i="28"/>
  <c r="R228" i="28"/>
  <c r="R226" i="28"/>
  <c r="R227" i="28"/>
  <c r="T229" i="28"/>
  <c r="T227" i="28"/>
  <c r="T226" i="28"/>
  <c r="T228" i="28"/>
  <c r="O229" i="29"/>
  <c r="O226" i="29"/>
  <c r="O228" i="29"/>
  <c r="O227" i="29"/>
  <c r="S229" i="29"/>
  <c r="S226" i="29"/>
  <c r="S227" i="29"/>
  <c r="S228" i="29"/>
  <c r="N226" i="30"/>
  <c r="N228" i="30"/>
  <c r="N227" i="30"/>
  <c r="N229" i="30"/>
  <c r="P229" i="30"/>
  <c r="P226" i="30"/>
  <c r="P227" i="30"/>
  <c r="P228" i="30"/>
  <c r="R229" i="30"/>
  <c r="R228" i="30"/>
  <c r="R226" i="30"/>
  <c r="R227" i="30"/>
  <c r="T229" i="30"/>
  <c r="T226" i="30"/>
  <c r="T228" i="30"/>
  <c r="T227" i="30"/>
  <c r="O217" i="19"/>
  <c r="O215" i="19"/>
  <c r="O218" i="19"/>
  <c r="O216" i="19"/>
  <c r="Q218" i="19"/>
  <c r="Q216" i="19"/>
  <c r="Q217" i="19"/>
  <c r="Q215" i="19"/>
  <c r="S217" i="19"/>
  <c r="S215" i="19"/>
  <c r="S218" i="19"/>
  <c r="S216" i="19"/>
  <c r="U218" i="19"/>
  <c r="U216" i="19"/>
  <c r="U217" i="19"/>
  <c r="U215" i="19"/>
  <c r="W217" i="19"/>
  <c r="W215" i="19"/>
  <c r="W218" i="19"/>
  <c r="W216" i="19"/>
  <c r="O217" i="20"/>
  <c r="O218" i="20"/>
  <c r="O215" i="20"/>
  <c r="O216" i="20"/>
  <c r="Q217" i="20"/>
  <c r="Q216" i="20"/>
  <c r="Q215" i="20"/>
  <c r="Q218" i="20"/>
  <c r="S217" i="20"/>
  <c r="S218" i="20"/>
  <c r="S215" i="20"/>
  <c r="S216" i="20"/>
  <c r="U217" i="20"/>
  <c r="U215" i="20"/>
  <c r="U218" i="20"/>
  <c r="U216" i="20"/>
  <c r="W217" i="20"/>
  <c r="W218" i="20"/>
  <c r="W216" i="20"/>
  <c r="W215" i="20"/>
  <c r="O217" i="21"/>
  <c r="O218" i="21"/>
  <c r="O215" i="21"/>
  <c r="O216" i="21"/>
  <c r="Q216" i="21"/>
  <c r="Q217" i="21"/>
  <c r="Q218" i="21"/>
  <c r="Q215" i="21"/>
  <c r="S218" i="21"/>
  <c r="S217" i="21"/>
  <c r="S216" i="21"/>
  <c r="S215" i="21"/>
  <c r="U216" i="21"/>
  <c r="U217" i="21"/>
  <c r="U218" i="21"/>
  <c r="U215" i="21"/>
  <c r="W218" i="21"/>
  <c r="W217" i="21"/>
  <c r="W216" i="21"/>
  <c r="W215" i="21"/>
  <c r="O217" i="22"/>
  <c r="O216" i="22"/>
  <c r="O218" i="22"/>
  <c r="O215" i="22"/>
  <c r="Q217" i="22"/>
  <c r="Q216" i="22"/>
  <c r="Q218" i="22"/>
  <c r="Q215" i="22"/>
  <c r="S217" i="22"/>
  <c r="S218" i="22"/>
  <c r="S216" i="22"/>
  <c r="S215" i="22"/>
  <c r="U217" i="22"/>
  <c r="U218" i="22"/>
  <c r="U216" i="22"/>
  <c r="U215" i="22"/>
  <c r="W217" i="22"/>
  <c r="W218" i="22"/>
  <c r="W216" i="22"/>
  <c r="W215" i="22"/>
  <c r="O217" i="23"/>
  <c r="O216" i="23"/>
  <c r="O218" i="23"/>
  <c r="O215" i="23"/>
  <c r="Q217" i="23"/>
  <c r="Q216" i="23"/>
  <c r="Q218" i="23"/>
  <c r="Q215" i="23"/>
  <c r="S217" i="23"/>
  <c r="S218" i="23"/>
  <c r="S216" i="23"/>
  <c r="S215" i="23"/>
  <c r="U217" i="23"/>
  <c r="U218" i="23"/>
  <c r="U216" i="23"/>
  <c r="U215" i="23"/>
  <c r="W217" i="23"/>
  <c r="W218" i="23"/>
  <c r="W216" i="23"/>
  <c r="W215" i="23"/>
  <c r="O217" i="24"/>
  <c r="O216" i="24"/>
  <c r="O218" i="24"/>
  <c r="O215" i="24"/>
  <c r="Q216" i="24"/>
  <c r="Q217" i="24"/>
  <c r="Q218" i="24"/>
  <c r="Q215" i="24"/>
  <c r="S217" i="24"/>
  <c r="S218" i="24"/>
  <c r="S216" i="24"/>
  <c r="S215" i="24"/>
  <c r="U216" i="24"/>
  <c r="U217" i="24"/>
  <c r="U218" i="24"/>
  <c r="U215" i="24"/>
  <c r="W218" i="24"/>
  <c r="W217" i="24"/>
  <c r="W216" i="24"/>
  <c r="W215" i="24"/>
  <c r="O217" i="25"/>
  <c r="O218" i="25"/>
  <c r="O215" i="25"/>
  <c r="O216" i="25"/>
  <c r="Q216" i="25"/>
  <c r="Q217" i="25"/>
  <c r="Q218" i="25"/>
  <c r="Q215" i="25"/>
  <c r="S218" i="25"/>
  <c r="S217" i="25"/>
  <c r="S216" i="25"/>
  <c r="S215" i="25"/>
  <c r="U217" i="25"/>
  <c r="U216" i="25"/>
  <c r="U218" i="25"/>
  <c r="U215" i="25"/>
  <c r="W217" i="25"/>
  <c r="W218" i="25"/>
  <c r="W215" i="25"/>
  <c r="W216" i="25"/>
  <c r="O217" i="26"/>
  <c r="O218" i="26"/>
  <c r="O215" i="26"/>
  <c r="O216" i="26"/>
  <c r="Q217" i="26"/>
  <c r="Q216" i="26"/>
  <c r="Q218" i="26"/>
  <c r="Q215" i="26"/>
  <c r="S218" i="26"/>
  <c r="S217" i="26"/>
  <c r="S216" i="26"/>
  <c r="S215" i="26"/>
  <c r="U217" i="26"/>
  <c r="U216" i="26"/>
  <c r="U218" i="26"/>
  <c r="U215" i="26"/>
  <c r="W216" i="26"/>
  <c r="W217" i="26"/>
  <c r="W218" i="26"/>
  <c r="W215" i="26"/>
  <c r="O217" i="27"/>
  <c r="O216" i="27"/>
  <c r="O218" i="27"/>
  <c r="O215" i="27"/>
  <c r="Q216" i="27"/>
  <c r="Q217" i="27"/>
  <c r="Q218" i="27"/>
  <c r="Q215" i="27"/>
  <c r="S217" i="27"/>
  <c r="S218" i="27"/>
  <c r="S216" i="27"/>
  <c r="S215" i="27"/>
  <c r="U218" i="27"/>
  <c r="U217" i="27"/>
  <c r="U216" i="27"/>
  <c r="U215" i="27"/>
  <c r="W217" i="27"/>
  <c r="W218" i="27"/>
  <c r="W216" i="27"/>
  <c r="W215" i="27"/>
  <c r="O217" i="28"/>
  <c r="O218" i="28"/>
  <c r="O215" i="28"/>
  <c r="O216" i="28"/>
  <c r="Q217" i="28"/>
  <c r="Q216" i="28"/>
  <c r="Q218" i="28"/>
  <c r="Q215" i="28"/>
  <c r="S218" i="28"/>
  <c r="S217" i="28"/>
  <c r="S216" i="28"/>
  <c r="S215" i="28"/>
  <c r="U217" i="28"/>
  <c r="U216" i="28"/>
  <c r="U218" i="28"/>
  <c r="U215" i="28"/>
  <c r="W216" i="28"/>
  <c r="W217" i="28"/>
  <c r="W218" i="28"/>
  <c r="W215" i="28"/>
  <c r="O217" i="29"/>
  <c r="O218" i="29"/>
  <c r="O215" i="29"/>
  <c r="O216" i="29"/>
  <c r="Q217" i="29"/>
  <c r="Q216" i="29"/>
  <c r="Q218" i="29"/>
  <c r="Q215" i="29"/>
  <c r="S218" i="29"/>
  <c r="S217" i="29"/>
  <c r="S216" i="29"/>
  <c r="S215" i="29"/>
  <c r="U217" i="29"/>
  <c r="U216" i="29"/>
  <c r="U218" i="29"/>
  <c r="U215" i="29"/>
  <c r="W216" i="29"/>
  <c r="W217" i="29"/>
  <c r="W218" i="29"/>
  <c r="W215" i="29"/>
  <c r="O217" i="30"/>
  <c r="O218" i="30"/>
  <c r="O215" i="30"/>
  <c r="O216" i="30"/>
  <c r="Q216" i="30"/>
  <c r="Q217" i="30"/>
  <c r="Q218" i="30"/>
  <c r="Q215" i="30"/>
  <c r="S218" i="30"/>
  <c r="S217" i="30"/>
  <c r="S216" i="30"/>
  <c r="S215" i="30"/>
  <c r="U216" i="30"/>
  <c r="U217" i="30"/>
  <c r="U218" i="30"/>
  <c r="U215" i="30"/>
  <c r="W218" i="30"/>
  <c r="W216" i="30"/>
  <c r="W217" i="30"/>
  <c r="W215" i="30"/>
  <c r="N200" i="19"/>
  <c r="N199" i="19"/>
  <c r="N198" i="19"/>
  <c r="N201" i="19"/>
  <c r="Q201" i="19"/>
  <c r="Q200" i="19"/>
  <c r="Q199" i="19"/>
  <c r="Q198" i="19"/>
  <c r="S201" i="19"/>
  <c r="S200" i="19"/>
  <c r="S199" i="19"/>
  <c r="S198" i="19"/>
  <c r="U200" i="19"/>
  <c r="U201" i="19"/>
  <c r="U199" i="19"/>
  <c r="U198" i="19"/>
  <c r="W200" i="19"/>
  <c r="W201" i="19"/>
  <c r="W199" i="19"/>
  <c r="W198" i="19"/>
  <c r="Z201" i="19"/>
  <c r="Z199" i="19"/>
  <c r="Z198" i="19"/>
  <c r="Z200" i="19"/>
  <c r="AB201" i="19"/>
  <c r="AB199" i="19"/>
  <c r="AB198" i="19"/>
  <c r="AB200" i="19"/>
  <c r="N201" i="20"/>
  <c r="N198" i="20"/>
  <c r="N200" i="20"/>
  <c r="N199" i="20"/>
  <c r="P200" i="20"/>
  <c r="P201" i="20"/>
  <c r="P199" i="20"/>
  <c r="P198" i="20"/>
  <c r="R199" i="20"/>
  <c r="R201" i="20"/>
  <c r="R200" i="20"/>
  <c r="R198" i="20"/>
  <c r="T200" i="20"/>
  <c r="T201" i="20"/>
  <c r="T198" i="20"/>
  <c r="T199" i="20"/>
  <c r="V198" i="20"/>
  <c r="V201" i="20"/>
  <c r="V200" i="20"/>
  <c r="V199" i="20"/>
  <c r="X200" i="20"/>
  <c r="X201" i="20"/>
  <c r="X199" i="20"/>
  <c r="X198" i="20"/>
  <c r="AA200" i="20"/>
  <c r="AA198" i="20"/>
  <c r="AA201" i="20"/>
  <c r="AA199" i="20"/>
  <c r="AC200" i="20"/>
  <c r="AC201" i="20"/>
  <c r="AC199" i="20"/>
  <c r="AC198" i="20"/>
  <c r="O200" i="21"/>
  <c r="O199" i="21"/>
  <c r="O198" i="21"/>
  <c r="O201" i="21"/>
  <c r="Q199" i="21"/>
  <c r="Q200" i="21"/>
  <c r="Q201" i="21"/>
  <c r="Q198" i="21"/>
  <c r="S201" i="21"/>
  <c r="S200" i="21"/>
  <c r="S199" i="21"/>
  <c r="S198" i="21"/>
  <c r="U201" i="21"/>
  <c r="U199" i="21"/>
  <c r="U200" i="21"/>
  <c r="U198" i="21"/>
  <c r="W201" i="21"/>
  <c r="W200" i="21"/>
  <c r="W199" i="21"/>
  <c r="W198" i="21"/>
  <c r="Z201" i="21"/>
  <c r="Z200" i="21"/>
  <c r="Z198" i="21"/>
  <c r="Z199" i="21"/>
  <c r="AB198" i="21"/>
  <c r="AB201" i="21"/>
  <c r="AB200" i="21"/>
  <c r="AB199" i="21"/>
  <c r="N201" i="22"/>
  <c r="N200" i="22"/>
  <c r="N198" i="22"/>
  <c r="N199" i="22"/>
  <c r="P200" i="22"/>
  <c r="P198" i="22"/>
  <c r="P199" i="22"/>
  <c r="P201" i="22"/>
  <c r="R199" i="22"/>
  <c r="R200" i="22"/>
  <c r="R201" i="22"/>
  <c r="R198" i="22"/>
  <c r="T200" i="22"/>
  <c r="T201" i="22"/>
  <c r="T198" i="22"/>
  <c r="T199" i="22"/>
  <c r="V198" i="22"/>
  <c r="V201" i="22"/>
  <c r="V200" i="22"/>
  <c r="V199" i="22"/>
  <c r="X200" i="22"/>
  <c r="X198" i="22"/>
  <c r="X201" i="22"/>
  <c r="X199" i="22"/>
  <c r="AA200" i="22"/>
  <c r="AA201" i="22"/>
  <c r="AA198" i="22"/>
  <c r="AA199" i="22"/>
  <c r="AC200" i="22"/>
  <c r="AC201" i="22"/>
  <c r="AC199" i="22"/>
  <c r="AC198" i="22"/>
  <c r="O200" i="23"/>
  <c r="O201" i="23"/>
  <c r="O198" i="23"/>
  <c r="O199" i="23"/>
  <c r="Q200" i="23"/>
  <c r="Q199" i="23"/>
  <c r="Q198" i="23"/>
  <c r="Q201" i="23"/>
  <c r="S200" i="23"/>
  <c r="S201" i="23"/>
  <c r="S198" i="23"/>
  <c r="S199" i="23"/>
  <c r="U200" i="23"/>
  <c r="U201" i="23"/>
  <c r="U199" i="23"/>
  <c r="U198" i="23"/>
  <c r="W200" i="23"/>
  <c r="W201" i="23"/>
  <c r="W199" i="23"/>
  <c r="W198" i="23"/>
  <c r="Z199" i="23"/>
  <c r="Z200" i="23"/>
  <c r="Z201" i="23"/>
  <c r="Z198" i="23"/>
  <c r="AB200" i="23"/>
  <c r="AB201" i="23"/>
  <c r="AB198" i="23"/>
  <c r="AB199" i="23"/>
  <c r="N200" i="24"/>
  <c r="N201" i="24"/>
  <c r="N199" i="24"/>
  <c r="N198" i="24"/>
  <c r="P201" i="24"/>
  <c r="P200" i="24"/>
  <c r="P198" i="24"/>
  <c r="P199" i="24"/>
  <c r="R201" i="24"/>
  <c r="R200" i="24"/>
  <c r="R198" i="24"/>
  <c r="R199" i="24"/>
  <c r="T198" i="24"/>
  <c r="T201" i="24"/>
  <c r="T199" i="24"/>
  <c r="T200" i="24"/>
  <c r="V201" i="24"/>
  <c r="V200" i="24"/>
  <c r="V199" i="24"/>
  <c r="V198" i="24"/>
  <c r="X199" i="24"/>
  <c r="X200" i="24"/>
  <c r="X198" i="24"/>
  <c r="X201" i="24"/>
  <c r="AA201" i="24"/>
  <c r="AA199" i="24"/>
  <c r="AA200" i="24"/>
  <c r="AA198" i="24"/>
  <c r="AC200" i="24"/>
  <c r="AC201" i="24"/>
  <c r="AC199" i="24"/>
  <c r="AC198" i="24"/>
  <c r="O196" i="19"/>
  <c r="O194" i="19"/>
  <c r="O193" i="19"/>
  <c r="O195" i="19"/>
  <c r="N195" i="20"/>
  <c r="N196" i="20"/>
  <c r="N193" i="20"/>
  <c r="N194" i="20"/>
  <c r="P196" i="20"/>
  <c r="P194" i="20"/>
  <c r="P195" i="20"/>
  <c r="P193" i="20"/>
  <c r="O196" i="21"/>
  <c r="O193" i="21"/>
  <c r="O194" i="21"/>
  <c r="O195" i="21"/>
  <c r="N195" i="22"/>
  <c r="N196" i="22"/>
  <c r="N193" i="22"/>
  <c r="N194" i="22"/>
  <c r="P196" i="22"/>
  <c r="P193" i="22"/>
  <c r="P195" i="22"/>
  <c r="P194" i="22"/>
  <c r="O194" i="23"/>
  <c r="O196" i="23"/>
  <c r="O193" i="23"/>
  <c r="O195" i="23"/>
  <c r="N196" i="24"/>
  <c r="N195" i="24"/>
  <c r="N194" i="24"/>
  <c r="N193" i="24"/>
  <c r="P195" i="24"/>
  <c r="P196" i="24"/>
  <c r="P194" i="24"/>
  <c r="P193" i="24"/>
  <c r="O194" i="25"/>
  <c r="O196" i="25"/>
  <c r="O195" i="25"/>
  <c r="O193" i="25"/>
  <c r="N193" i="26"/>
  <c r="A48" i="26" s="1"/>
  <c r="N196" i="26"/>
  <c r="N194" i="26"/>
  <c r="N195" i="26"/>
  <c r="P196" i="26"/>
  <c r="P193" i="26"/>
  <c r="P195" i="26"/>
  <c r="P194" i="26"/>
  <c r="O196" i="27"/>
  <c r="O193" i="27"/>
  <c r="O194" i="27"/>
  <c r="O195" i="27"/>
  <c r="N193" i="28"/>
  <c r="N195" i="28"/>
  <c r="N196" i="28"/>
  <c r="N194" i="28"/>
  <c r="P196" i="28"/>
  <c r="P194" i="28"/>
  <c r="P195" i="28"/>
  <c r="P193" i="28"/>
  <c r="O196" i="29"/>
  <c r="O193" i="29"/>
  <c r="O194" i="29"/>
  <c r="O195" i="29"/>
  <c r="N196" i="30"/>
  <c r="N195" i="30"/>
  <c r="N194" i="30"/>
  <c r="N193" i="30"/>
  <c r="P195" i="30"/>
  <c r="P196" i="30"/>
  <c r="P194" i="30"/>
  <c r="P193" i="30"/>
  <c r="R188" i="19"/>
  <c r="R186" i="19"/>
  <c r="R187" i="19"/>
  <c r="R189" i="19"/>
  <c r="T188" i="19"/>
  <c r="T186" i="19"/>
  <c r="T189" i="19"/>
  <c r="T187" i="19"/>
  <c r="P188" i="19"/>
  <c r="P186" i="19"/>
  <c r="P189" i="19"/>
  <c r="P187" i="19"/>
  <c r="N189" i="20"/>
  <c r="N186" i="20"/>
  <c r="N188" i="20"/>
  <c r="N187" i="20"/>
  <c r="P188" i="20"/>
  <c r="P189" i="20"/>
  <c r="P186" i="20"/>
  <c r="P187" i="20"/>
  <c r="R189" i="20"/>
  <c r="R187" i="20"/>
  <c r="R188" i="20"/>
  <c r="R186" i="20"/>
  <c r="T189" i="20"/>
  <c r="T186" i="20"/>
  <c r="T188" i="20"/>
  <c r="T187" i="20"/>
  <c r="O186" i="21"/>
  <c r="O189" i="21"/>
  <c r="O187" i="21"/>
  <c r="O188" i="21"/>
  <c r="Q189" i="21"/>
  <c r="Q187" i="21"/>
  <c r="Q188" i="21"/>
  <c r="Q186" i="21"/>
  <c r="S189" i="21"/>
  <c r="S187" i="21"/>
  <c r="S186" i="21"/>
  <c r="S188" i="21"/>
  <c r="N189" i="22"/>
  <c r="N186" i="22"/>
  <c r="N188" i="22"/>
  <c r="N187" i="22"/>
  <c r="P188" i="22"/>
  <c r="P189" i="22"/>
  <c r="P186" i="22"/>
  <c r="P187" i="22"/>
  <c r="R188" i="22"/>
  <c r="R186" i="22"/>
  <c r="R189" i="22"/>
  <c r="R187" i="22"/>
  <c r="T189" i="22"/>
  <c r="T187" i="22"/>
  <c r="T186" i="22"/>
  <c r="T188" i="22"/>
  <c r="O186" i="23"/>
  <c r="O189" i="23"/>
  <c r="O188" i="23"/>
  <c r="O187" i="23"/>
  <c r="Q188" i="23"/>
  <c r="Q187" i="23"/>
  <c r="Q189" i="23"/>
  <c r="Q186" i="23"/>
  <c r="S189" i="23"/>
  <c r="S186" i="23"/>
  <c r="S187" i="23"/>
  <c r="S188" i="23"/>
  <c r="N186" i="24"/>
  <c r="N189" i="24"/>
  <c r="N188" i="24"/>
  <c r="N187" i="24"/>
  <c r="P189" i="24"/>
  <c r="P187" i="24"/>
  <c r="P186" i="24"/>
  <c r="P188" i="24"/>
  <c r="R189" i="24"/>
  <c r="R187" i="24"/>
  <c r="R188" i="24"/>
  <c r="R186" i="24"/>
  <c r="T189" i="24"/>
  <c r="T187" i="24"/>
  <c r="T188" i="24"/>
  <c r="T186" i="24"/>
  <c r="O186" i="25"/>
  <c r="O189" i="25"/>
  <c r="O187" i="25"/>
  <c r="O188" i="25"/>
  <c r="Q189" i="25"/>
  <c r="Q188" i="25"/>
  <c r="Q187" i="25"/>
  <c r="Q186" i="25"/>
  <c r="S189" i="25"/>
  <c r="S187" i="25"/>
  <c r="S186" i="25"/>
  <c r="S188" i="25"/>
  <c r="N187" i="26"/>
  <c r="N189" i="26"/>
  <c r="N186" i="26"/>
  <c r="N188" i="26"/>
  <c r="P189" i="26"/>
  <c r="P186" i="26"/>
  <c r="P187" i="26"/>
  <c r="P188" i="26"/>
  <c r="S189" i="26"/>
  <c r="S187" i="26"/>
  <c r="S186" i="26"/>
  <c r="S188" i="26"/>
  <c r="N189" i="27"/>
  <c r="N187" i="27"/>
  <c r="N186" i="27"/>
  <c r="N188" i="27"/>
  <c r="P188" i="27"/>
  <c r="P189" i="27"/>
  <c r="P186" i="27"/>
  <c r="P187" i="27"/>
  <c r="R189" i="27"/>
  <c r="R186" i="27"/>
  <c r="R188" i="27"/>
  <c r="R187" i="27"/>
  <c r="T189" i="27"/>
  <c r="T186" i="27"/>
  <c r="T187" i="27"/>
  <c r="T188" i="27"/>
  <c r="O189" i="28"/>
  <c r="O186" i="28"/>
  <c r="O187" i="28"/>
  <c r="O188" i="28"/>
  <c r="Q188" i="28"/>
  <c r="Q189" i="28"/>
  <c r="Q187" i="28"/>
  <c r="Q186" i="28"/>
  <c r="S189" i="28"/>
  <c r="S187" i="28"/>
  <c r="S186" i="28"/>
  <c r="S188" i="28"/>
  <c r="N187" i="29"/>
  <c r="N189" i="29"/>
  <c r="N186" i="29"/>
  <c r="N188" i="29"/>
  <c r="P189" i="29"/>
  <c r="P186" i="29"/>
  <c r="P187" i="29"/>
  <c r="P188" i="29"/>
  <c r="R187" i="29"/>
  <c r="R188" i="29"/>
  <c r="R189" i="29"/>
  <c r="R186" i="29"/>
  <c r="T189" i="29"/>
  <c r="T187" i="29"/>
  <c r="T186" i="29"/>
  <c r="T188" i="29"/>
  <c r="O186" i="30"/>
  <c r="O189" i="30"/>
  <c r="O187" i="30"/>
  <c r="O188" i="30"/>
  <c r="Q189" i="30"/>
  <c r="Q188" i="30"/>
  <c r="Q186" i="30"/>
  <c r="Q187" i="30"/>
  <c r="S189" i="30"/>
  <c r="S187" i="30"/>
  <c r="S186" i="30"/>
  <c r="S188" i="30"/>
  <c r="P184" i="19"/>
  <c r="P183" i="19"/>
  <c r="P182" i="19"/>
  <c r="P181" i="19"/>
  <c r="O184" i="19"/>
  <c r="O183" i="19"/>
  <c r="O182" i="19"/>
  <c r="O181" i="19"/>
  <c r="N184" i="20"/>
  <c r="N183" i="20"/>
  <c r="N181" i="20"/>
  <c r="N182" i="20"/>
  <c r="P183" i="20"/>
  <c r="P181" i="20"/>
  <c r="P182" i="20"/>
  <c r="P184" i="20"/>
  <c r="N183" i="21"/>
  <c r="N184" i="21"/>
  <c r="N182" i="21"/>
  <c r="N181" i="21"/>
  <c r="P184" i="21"/>
  <c r="P183" i="21"/>
  <c r="P181" i="21"/>
  <c r="P182" i="21"/>
  <c r="N184" i="22"/>
  <c r="N183" i="22"/>
  <c r="N181" i="22"/>
  <c r="N182" i="22"/>
  <c r="P183" i="22"/>
  <c r="P181" i="22"/>
  <c r="P182" i="22"/>
  <c r="P184" i="22"/>
  <c r="N184" i="23"/>
  <c r="N183" i="23"/>
  <c r="N181" i="23"/>
  <c r="N182" i="23"/>
  <c r="P183" i="23"/>
  <c r="P181" i="23"/>
  <c r="P182" i="23"/>
  <c r="P184" i="23"/>
  <c r="N183" i="24"/>
  <c r="N184" i="24"/>
  <c r="N181" i="24"/>
  <c r="N182" i="24"/>
  <c r="P184" i="24"/>
  <c r="P181" i="24"/>
  <c r="P183" i="24"/>
  <c r="P182" i="24"/>
  <c r="N183" i="25"/>
  <c r="N184" i="25"/>
  <c r="N182" i="25"/>
  <c r="N181" i="25"/>
  <c r="P184" i="25"/>
  <c r="P183" i="25"/>
  <c r="P182" i="25"/>
  <c r="P181" i="25"/>
  <c r="N183" i="26"/>
  <c r="N184" i="26"/>
  <c r="N182" i="26"/>
  <c r="N181" i="26"/>
  <c r="P184" i="26"/>
  <c r="P183" i="26"/>
  <c r="P182" i="26"/>
  <c r="P181" i="26"/>
  <c r="N184" i="27"/>
  <c r="N183" i="27"/>
  <c r="N181" i="27"/>
  <c r="N182" i="27"/>
  <c r="P183" i="27"/>
  <c r="P182" i="27"/>
  <c r="P181" i="27"/>
  <c r="P184" i="27"/>
  <c r="N183" i="28"/>
  <c r="N184" i="28"/>
  <c r="N182" i="28"/>
  <c r="N181" i="28"/>
  <c r="P184" i="28"/>
  <c r="P183" i="28"/>
  <c r="P182" i="28"/>
  <c r="P181" i="28"/>
  <c r="N183" i="29"/>
  <c r="N184" i="29"/>
  <c r="N181" i="29"/>
  <c r="N182" i="29"/>
  <c r="P184" i="29"/>
  <c r="P183" i="29"/>
  <c r="P181" i="29"/>
  <c r="P182" i="29"/>
  <c r="N183" i="30"/>
  <c r="N184" i="30"/>
  <c r="N182" i="30"/>
  <c r="N181" i="30"/>
  <c r="P184" i="30"/>
  <c r="P183" i="30"/>
  <c r="P181" i="30"/>
  <c r="P182" i="30"/>
  <c r="N178" i="19"/>
  <c r="N176" i="19"/>
  <c r="N179" i="19"/>
  <c r="N177" i="19"/>
  <c r="N169" i="19"/>
  <c r="N168" i="19"/>
  <c r="N170" i="19"/>
  <c r="N171" i="19"/>
  <c r="P169" i="19"/>
  <c r="P168" i="19"/>
  <c r="P170" i="19"/>
  <c r="P171" i="19"/>
  <c r="R169" i="19"/>
  <c r="R168" i="19"/>
  <c r="R170" i="19"/>
  <c r="R171" i="19"/>
  <c r="T170" i="19"/>
  <c r="T171" i="19"/>
  <c r="T169" i="19"/>
  <c r="T168" i="19"/>
  <c r="N170" i="20"/>
  <c r="N171" i="20"/>
  <c r="N169" i="20"/>
  <c r="N168" i="20"/>
  <c r="P170" i="20"/>
  <c r="P169" i="20"/>
  <c r="P168" i="20"/>
  <c r="P171" i="20"/>
  <c r="R170" i="20"/>
  <c r="R171" i="20"/>
  <c r="R169" i="20"/>
  <c r="R168" i="20"/>
  <c r="T170" i="20"/>
  <c r="T169" i="20"/>
  <c r="T171" i="20"/>
  <c r="T168" i="20"/>
  <c r="N170" i="21"/>
  <c r="N169" i="21"/>
  <c r="N168" i="21"/>
  <c r="N171" i="21"/>
  <c r="P170" i="21"/>
  <c r="P169" i="21"/>
  <c r="P171" i="21"/>
  <c r="P168" i="21"/>
  <c r="R169" i="21"/>
  <c r="R170" i="21"/>
  <c r="R171" i="21"/>
  <c r="R168" i="21"/>
  <c r="T171" i="21"/>
  <c r="T170" i="21"/>
  <c r="T169" i="21"/>
  <c r="T168" i="21"/>
  <c r="N170" i="22"/>
  <c r="N171" i="22"/>
  <c r="N169" i="22"/>
  <c r="N168" i="22"/>
  <c r="P170" i="22"/>
  <c r="P169" i="22"/>
  <c r="P171" i="22"/>
  <c r="P168" i="22"/>
  <c r="R170" i="22"/>
  <c r="R169" i="22"/>
  <c r="R171" i="22"/>
  <c r="R168" i="22"/>
  <c r="T170" i="22"/>
  <c r="T169" i="22"/>
  <c r="T171" i="22"/>
  <c r="T168" i="22"/>
  <c r="N170" i="23"/>
  <c r="N171" i="23"/>
  <c r="N168" i="23"/>
  <c r="N169" i="23"/>
  <c r="P170" i="23"/>
  <c r="P169" i="23"/>
  <c r="P168" i="23"/>
  <c r="P171" i="23"/>
  <c r="R170" i="23"/>
  <c r="R169" i="23"/>
  <c r="R171" i="23"/>
  <c r="R168" i="23"/>
  <c r="T170" i="23"/>
  <c r="T169" i="23"/>
  <c r="T171" i="23"/>
  <c r="T168" i="23"/>
  <c r="N170" i="24"/>
  <c r="N171" i="24"/>
  <c r="N169" i="24"/>
  <c r="N168" i="24"/>
  <c r="P169" i="24"/>
  <c r="P170" i="24"/>
  <c r="P168" i="24"/>
  <c r="P171" i="24"/>
  <c r="R169" i="24"/>
  <c r="R170" i="24"/>
  <c r="R171" i="24"/>
  <c r="R168" i="24"/>
  <c r="T171" i="24"/>
  <c r="T170" i="24"/>
  <c r="T169" i="24"/>
  <c r="T168" i="24"/>
  <c r="N170" i="25"/>
  <c r="N169" i="25"/>
  <c r="N168" i="25"/>
  <c r="N171" i="25"/>
  <c r="P170" i="25"/>
  <c r="P171" i="25"/>
  <c r="P169" i="25"/>
  <c r="P168" i="25"/>
  <c r="R170" i="25"/>
  <c r="R171" i="25"/>
  <c r="R168" i="25"/>
  <c r="R169" i="25"/>
  <c r="T171" i="25"/>
  <c r="T170" i="25"/>
  <c r="T169" i="25"/>
  <c r="T168" i="25"/>
  <c r="N170" i="26"/>
  <c r="N169" i="26"/>
  <c r="N168" i="26"/>
  <c r="N171" i="26"/>
  <c r="P170" i="26"/>
  <c r="P169" i="26"/>
  <c r="P171" i="26"/>
  <c r="P168" i="26"/>
  <c r="R170" i="26"/>
  <c r="R169" i="26"/>
  <c r="R168" i="26"/>
  <c r="R171" i="26"/>
  <c r="T171" i="26"/>
  <c r="T169" i="26"/>
  <c r="T170" i="26"/>
  <c r="T168" i="26"/>
  <c r="N170" i="27"/>
  <c r="N171" i="27"/>
  <c r="N169" i="27"/>
  <c r="N168" i="27"/>
  <c r="P170" i="27"/>
  <c r="P169" i="27"/>
  <c r="P168" i="27"/>
  <c r="P171" i="27"/>
  <c r="R169" i="27"/>
  <c r="R171" i="27"/>
  <c r="R170" i="27"/>
  <c r="R168" i="27"/>
  <c r="T170" i="27"/>
  <c r="T169" i="27"/>
  <c r="T171" i="27"/>
  <c r="T168" i="27"/>
  <c r="N170" i="28"/>
  <c r="N169" i="28"/>
  <c r="N168" i="28"/>
  <c r="N171" i="28"/>
  <c r="P170" i="28"/>
  <c r="P169" i="28"/>
  <c r="P171" i="28"/>
  <c r="P168" i="28"/>
  <c r="R170" i="28"/>
  <c r="R169" i="28"/>
  <c r="R168" i="28"/>
  <c r="R171" i="28"/>
  <c r="T171" i="28"/>
  <c r="T170" i="28"/>
  <c r="T169" i="28"/>
  <c r="T168" i="28"/>
  <c r="N170" i="29"/>
  <c r="N169" i="29"/>
  <c r="N168" i="29"/>
  <c r="N171" i="29"/>
  <c r="P170" i="29"/>
  <c r="P171" i="29"/>
  <c r="P169" i="29"/>
  <c r="P168" i="29"/>
  <c r="R170" i="29"/>
  <c r="R171" i="29"/>
  <c r="R168" i="29"/>
  <c r="R169" i="29"/>
  <c r="T170" i="29"/>
  <c r="T169" i="29"/>
  <c r="T171" i="29"/>
  <c r="T168" i="29"/>
  <c r="N170" i="30"/>
  <c r="N171" i="30"/>
  <c r="N168" i="30"/>
  <c r="N169" i="30"/>
  <c r="P171" i="30"/>
  <c r="P170" i="30"/>
  <c r="P168" i="30"/>
  <c r="P169" i="30"/>
  <c r="R171" i="30"/>
  <c r="R170" i="30"/>
  <c r="R168" i="30"/>
  <c r="R169" i="30"/>
  <c r="T170" i="30"/>
  <c r="T171" i="30"/>
  <c r="T168" i="30"/>
  <c r="T169" i="30"/>
  <c r="Q160" i="19"/>
  <c r="Q159" i="19"/>
  <c r="Q157" i="19"/>
  <c r="Q158" i="19"/>
  <c r="O160" i="19"/>
  <c r="O159" i="19"/>
  <c r="O157" i="19"/>
  <c r="O158" i="19"/>
  <c r="F29" i="3"/>
  <c r="F30" i="3" s="1"/>
  <c r="F31" i="3" s="1"/>
  <c r="C4" i="1" s="1"/>
  <c r="F157" i="20"/>
  <c r="P159" i="20"/>
  <c r="P157" i="20"/>
  <c r="P158" i="20"/>
  <c r="P160" i="20"/>
  <c r="N159" i="21"/>
  <c r="N160" i="21"/>
  <c r="N157" i="21"/>
  <c r="N158" i="21"/>
  <c r="P160" i="21"/>
  <c r="P159" i="21"/>
  <c r="P157" i="21"/>
  <c r="P158" i="21"/>
  <c r="N160" i="22"/>
  <c r="N159" i="22"/>
  <c r="N157" i="22"/>
  <c r="N158" i="22"/>
  <c r="P159" i="22"/>
  <c r="P157" i="22"/>
  <c r="P160" i="22"/>
  <c r="P158" i="22"/>
  <c r="L29" i="3"/>
  <c r="L30" i="3" s="1"/>
  <c r="L31" i="3" s="1"/>
  <c r="F4" i="1" s="1"/>
  <c r="F157" i="23"/>
  <c r="P159" i="23"/>
  <c r="P157" i="23"/>
  <c r="P158" i="23"/>
  <c r="P160" i="23"/>
  <c r="N29" i="3"/>
  <c r="N30" i="3" s="1"/>
  <c r="N31" i="3" s="1"/>
  <c r="G4" i="1" s="1"/>
  <c r="F157" i="24"/>
  <c r="P160" i="24"/>
  <c r="P159" i="24"/>
  <c r="P157" i="24"/>
  <c r="P158" i="24"/>
  <c r="N160" i="25"/>
  <c r="N157" i="25"/>
  <c r="N159" i="25"/>
  <c r="N158" i="25"/>
  <c r="P158" i="25"/>
  <c r="P159" i="25"/>
  <c r="P160" i="25"/>
  <c r="P157" i="25"/>
  <c r="N160" i="26"/>
  <c r="N159" i="26"/>
  <c r="N157" i="26"/>
  <c r="N158" i="26"/>
  <c r="P159" i="26"/>
  <c r="P157" i="26"/>
  <c r="P160" i="26"/>
  <c r="P158" i="26"/>
  <c r="N159" i="27"/>
  <c r="N160" i="27"/>
  <c r="N158" i="27"/>
  <c r="N157" i="27"/>
  <c r="P160" i="27"/>
  <c r="P159" i="27"/>
  <c r="P158" i="27"/>
  <c r="P157" i="27"/>
  <c r="N160" i="28"/>
  <c r="N159" i="28"/>
  <c r="N157" i="28"/>
  <c r="N158" i="28"/>
  <c r="P159" i="28"/>
  <c r="P157" i="28"/>
  <c r="P160" i="28"/>
  <c r="P158" i="28"/>
  <c r="N160" i="29"/>
  <c r="N157" i="29"/>
  <c r="N159" i="29"/>
  <c r="N158" i="29"/>
  <c r="P159" i="29"/>
  <c r="P158" i="29"/>
  <c r="P160" i="29"/>
  <c r="P157" i="29"/>
  <c r="N160" i="30"/>
  <c r="N159" i="30"/>
  <c r="N157" i="30"/>
  <c r="N158" i="30"/>
  <c r="P160" i="30"/>
  <c r="P158" i="30"/>
  <c r="P157" i="30"/>
  <c r="P159" i="30"/>
  <c r="N155" i="20"/>
  <c r="N152" i="20"/>
  <c r="N154" i="20"/>
  <c r="N153" i="20"/>
  <c r="P154" i="20"/>
  <c r="P153" i="20"/>
  <c r="P155" i="20"/>
  <c r="P152" i="20"/>
  <c r="N155" i="21"/>
  <c r="N154" i="21"/>
  <c r="N153" i="21"/>
  <c r="N152" i="21"/>
  <c r="P155" i="21"/>
  <c r="P154" i="21"/>
  <c r="P152" i="21"/>
  <c r="P153" i="21"/>
  <c r="N155" i="22"/>
  <c r="N152" i="22"/>
  <c r="N153" i="22"/>
  <c r="N154" i="22"/>
  <c r="P154" i="22"/>
  <c r="P153" i="22"/>
  <c r="P155" i="22"/>
  <c r="P152" i="22"/>
  <c r="N155" i="23"/>
  <c r="N152" i="23"/>
  <c r="N154" i="23"/>
  <c r="N153" i="23"/>
  <c r="P154" i="23"/>
  <c r="P153" i="23"/>
  <c r="P155" i="23"/>
  <c r="P152" i="23"/>
  <c r="N30" i="2"/>
  <c r="N31" i="2" s="1"/>
  <c r="N32" i="2" s="1"/>
  <c r="G3" i="1" s="1"/>
  <c r="F152" i="24"/>
  <c r="P155" i="24"/>
  <c r="P154" i="24"/>
  <c r="P152" i="24"/>
  <c r="P153" i="24"/>
  <c r="N155" i="25"/>
  <c r="N154" i="25"/>
  <c r="N153" i="25"/>
  <c r="N152" i="25"/>
  <c r="P154" i="25"/>
  <c r="P153" i="25"/>
  <c r="P155" i="25"/>
  <c r="P152" i="25"/>
  <c r="N155" i="26"/>
  <c r="N154" i="26"/>
  <c r="N153" i="26"/>
  <c r="N152" i="26"/>
  <c r="P154" i="26"/>
  <c r="P155" i="26"/>
  <c r="P153" i="26"/>
  <c r="P152" i="26"/>
  <c r="N155" i="27"/>
  <c r="N152" i="27"/>
  <c r="N153" i="27"/>
  <c r="N154" i="27"/>
  <c r="P155" i="27"/>
  <c r="P154" i="27"/>
  <c r="P153" i="27"/>
  <c r="P152" i="27"/>
  <c r="N155" i="28"/>
  <c r="N154" i="28"/>
  <c r="N153" i="28"/>
  <c r="N152" i="28"/>
  <c r="P154" i="28"/>
  <c r="P153" i="28"/>
  <c r="P155" i="28"/>
  <c r="P152" i="28"/>
  <c r="N155" i="29"/>
  <c r="N154" i="29"/>
  <c r="N153" i="29"/>
  <c r="N152" i="29"/>
  <c r="P154" i="29"/>
  <c r="P155" i="29"/>
  <c r="P153" i="29"/>
  <c r="P152" i="29"/>
  <c r="N155" i="30"/>
  <c r="N153" i="30"/>
  <c r="N152" i="30"/>
  <c r="N154" i="30"/>
  <c r="P155" i="30"/>
  <c r="P153" i="30"/>
  <c r="P152" i="30"/>
  <c r="P154" i="30"/>
  <c r="A262" i="26"/>
  <c r="H17" i="26"/>
  <c r="A17" i="26" s="1"/>
  <c r="A262" i="23"/>
  <c r="H17" i="23"/>
  <c r="A17" i="23" s="1"/>
  <c r="A262" i="21"/>
  <c r="H17" i="21"/>
  <c r="A17" i="21" s="1"/>
  <c r="A262" i="29"/>
  <c r="H17" i="29"/>
  <c r="A17" i="29" s="1"/>
  <c r="A288" i="24"/>
  <c r="A288" i="22"/>
  <c r="A262" i="22"/>
  <c r="H17" i="22"/>
  <c r="A17" i="22" s="1"/>
  <c r="A262" i="20"/>
  <c r="H17" i="20"/>
  <c r="A17" i="20" s="1"/>
  <c r="H17" i="30"/>
  <c r="A17" i="30" s="1"/>
  <c r="A262" i="30"/>
  <c r="A288" i="30"/>
  <c r="A288" i="28"/>
  <c r="N254" i="19"/>
  <c r="N253" i="19"/>
  <c r="N252" i="19"/>
  <c r="N251" i="19"/>
  <c r="P254" i="19"/>
  <c r="P253" i="19"/>
  <c r="P252" i="19"/>
  <c r="P251" i="19"/>
  <c r="R254" i="19"/>
  <c r="R253" i="19"/>
  <c r="R252" i="19"/>
  <c r="R251" i="19"/>
  <c r="O254" i="20"/>
  <c r="O251" i="20"/>
  <c r="O253" i="20"/>
  <c r="O252" i="20"/>
  <c r="N254" i="21"/>
  <c r="N252" i="21"/>
  <c r="N253" i="21"/>
  <c r="N251" i="21"/>
  <c r="P254" i="21"/>
  <c r="P251" i="21"/>
  <c r="P253" i="21"/>
  <c r="P252" i="21"/>
  <c r="R254" i="21"/>
  <c r="R252" i="21"/>
  <c r="R251" i="21"/>
  <c r="R253" i="21"/>
  <c r="O254" i="22"/>
  <c r="O252" i="22"/>
  <c r="O251" i="22"/>
  <c r="O253" i="22"/>
  <c r="Q254" i="22"/>
  <c r="Q253" i="22"/>
  <c r="Q252" i="22"/>
  <c r="Q251" i="22"/>
  <c r="N254" i="23"/>
  <c r="N251" i="23"/>
  <c r="N253" i="23"/>
  <c r="N252" i="23"/>
  <c r="P254" i="23"/>
  <c r="P252" i="23"/>
  <c r="P253" i="23"/>
  <c r="P251" i="23"/>
  <c r="R254" i="23"/>
  <c r="R251" i="23"/>
  <c r="R253" i="23"/>
  <c r="R252" i="23"/>
  <c r="O254" i="24"/>
  <c r="O251" i="24"/>
  <c r="O252" i="24"/>
  <c r="O253" i="24"/>
  <c r="Q254" i="24"/>
  <c r="Q253" i="24"/>
  <c r="Q252" i="24"/>
  <c r="Q251" i="24"/>
  <c r="N254" i="25"/>
  <c r="N252" i="25"/>
  <c r="N253" i="25"/>
  <c r="N251" i="25"/>
  <c r="P254" i="25"/>
  <c r="P251" i="25"/>
  <c r="P253" i="25"/>
  <c r="P252" i="25"/>
  <c r="R254" i="25"/>
  <c r="R252" i="25"/>
  <c r="R251" i="25"/>
  <c r="R253" i="25"/>
  <c r="O254" i="26"/>
  <c r="O251" i="26"/>
  <c r="O253" i="26"/>
  <c r="O252" i="26"/>
  <c r="Q253" i="26"/>
  <c r="Q254" i="26"/>
  <c r="Q251" i="26"/>
  <c r="Q252" i="26"/>
  <c r="N254" i="27"/>
  <c r="N251" i="27"/>
  <c r="N253" i="27"/>
  <c r="N252" i="27"/>
  <c r="P254" i="27"/>
  <c r="P252" i="27"/>
  <c r="P251" i="27"/>
  <c r="P253" i="27"/>
  <c r="R254" i="27"/>
  <c r="R251" i="27"/>
  <c r="R253" i="27"/>
  <c r="R252" i="27"/>
  <c r="O254" i="28"/>
  <c r="O251" i="28"/>
  <c r="O253" i="28"/>
  <c r="O252" i="28"/>
  <c r="Q253" i="28"/>
  <c r="Q254" i="28"/>
  <c r="Q252" i="28"/>
  <c r="Q251" i="28"/>
  <c r="N254" i="29"/>
  <c r="N252" i="29"/>
  <c r="N251" i="29"/>
  <c r="N253" i="29"/>
  <c r="P254" i="29"/>
  <c r="P251" i="29"/>
  <c r="P253" i="29"/>
  <c r="P252" i="29"/>
  <c r="R254" i="29"/>
  <c r="R252" i="29"/>
  <c r="R253" i="29"/>
  <c r="R251" i="29"/>
  <c r="O254" i="30"/>
  <c r="O251" i="30"/>
  <c r="O253" i="30"/>
  <c r="O252" i="30"/>
  <c r="Q254" i="30"/>
  <c r="Q253" i="30"/>
  <c r="Q252" i="30"/>
  <c r="Q251" i="30"/>
  <c r="N237" i="19"/>
  <c r="A75" i="19" s="1"/>
  <c r="N236" i="19"/>
  <c r="A74" i="19" s="1"/>
  <c r="N235" i="19"/>
  <c r="A73" i="19" s="1"/>
  <c r="N234" i="19"/>
  <c r="A72" i="19" s="1"/>
  <c r="N247" i="19"/>
  <c r="A86" i="19" s="1"/>
  <c r="N245" i="19"/>
  <c r="N248" i="19"/>
  <c r="N246" i="19"/>
  <c r="Q248" i="19"/>
  <c r="Q246" i="19"/>
  <c r="Q245" i="19"/>
  <c r="Q247" i="19"/>
  <c r="N248" i="20"/>
  <c r="N246" i="20"/>
  <c r="N245" i="20"/>
  <c r="N247" i="20"/>
  <c r="P248" i="20"/>
  <c r="P246" i="20"/>
  <c r="P245" i="20"/>
  <c r="P247" i="20"/>
  <c r="R248" i="20"/>
  <c r="R245" i="20"/>
  <c r="R247" i="20"/>
  <c r="R246" i="20"/>
  <c r="O248" i="21"/>
  <c r="O245" i="21"/>
  <c r="O247" i="21"/>
  <c r="O246" i="21"/>
  <c r="Q246" i="21"/>
  <c r="Q248" i="21"/>
  <c r="Q245" i="21"/>
  <c r="Q247" i="21"/>
  <c r="N247" i="22"/>
  <c r="N246" i="22"/>
  <c r="N245" i="22"/>
  <c r="N248" i="22"/>
  <c r="P248" i="22"/>
  <c r="P247" i="22"/>
  <c r="P246" i="22"/>
  <c r="P245" i="22"/>
  <c r="R248" i="22"/>
  <c r="R245" i="22"/>
  <c r="R247" i="22"/>
  <c r="R246" i="22"/>
  <c r="O248" i="23"/>
  <c r="O246" i="23"/>
  <c r="O245" i="23"/>
  <c r="O247" i="23"/>
  <c r="Q246" i="23"/>
  <c r="Q247" i="23"/>
  <c r="Q248" i="23"/>
  <c r="Q245" i="23"/>
  <c r="N246" i="24"/>
  <c r="N247" i="24"/>
  <c r="N248" i="24"/>
  <c r="N245" i="24"/>
  <c r="P248" i="24"/>
  <c r="P246" i="24"/>
  <c r="P245" i="24"/>
  <c r="P247" i="24"/>
  <c r="R248" i="24"/>
  <c r="R245" i="24"/>
  <c r="R246" i="24"/>
  <c r="R247" i="24"/>
  <c r="O248" i="25"/>
  <c r="O247" i="25"/>
  <c r="O245" i="25"/>
  <c r="A84" i="25" s="1"/>
  <c r="O246" i="25"/>
  <c r="Q248" i="25"/>
  <c r="Q245" i="25"/>
  <c r="Q246" i="25"/>
  <c r="Q247" i="25"/>
  <c r="N248" i="26"/>
  <c r="N247" i="26"/>
  <c r="N245" i="26"/>
  <c r="N246" i="26"/>
  <c r="P248" i="26"/>
  <c r="P245" i="26"/>
  <c r="P247" i="26"/>
  <c r="P246" i="26"/>
  <c r="R247" i="26"/>
  <c r="R248" i="26"/>
  <c r="R245" i="26"/>
  <c r="R246" i="26"/>
  <c r="O248" i="27"/>
  <c r="O245" i="27"/>
  <c r="O246" i="27"/>
  <c r="O247" i="27"/>
  <c r="Q248" i="27"/>
  <c r="Q246" i="27"/>
  <c r="Q245" i="27"/>
  <c r="Q247" i="27"/>
  <c r="N247" i="28"/>
  <c r="N248" i="28"/>
  <c r="N245" i="28"/>
  <c r="N246" i="28"/>
  <c r="P248" i="28"/>
  <c r="P247" i="28"/>
  <c r="P245" i="28"/>
  <c r="P246" i="28"/>
  <c r="R247" i="28"/>
  <c r="R248" i="28"/>
  <c r="R245" i="28"/>
  <c r="R246" i="28"/>
  <c r="O248" i="29"/>
  <c r="O245" i="29"/>
  <c r="O247" i="29"/>
  <c r="O246" i="29"/>
  <c r="Q248" i="29"/>
  <c r="Q246" i="29"/>
  <c r="Q247" i="29"/>
  <c r="Q245" i="29"/>
  <c r="N246" i="30"/>
  <c r="N247" i="30"/>
  <c r="N248" i="30"/>
  <c r="N245" i="30"/>
  <c r="P248" i="30"/>
  <c r="P246" i="30"/>
  <c r="P247" i="30"/>
  <c r="P245" i="30"/>
  <c r="R248" i="30"/>
  <c r="R245" i="30"/>
  <c r="R246" i="30"/>
  <c r="R247" i="30"/>
  <c r="O241" i="19"/>
  <c r="O240" i="19"/>
  <c r="O239" i="19"/>
  <c r="O242" i="19"/>
  <c r="R242" i="19"/>
  <c r="R239" i="19"/>
  <c r="R241" i="19"/>
  <c r="A80" i="19" s="1"/>
  <c r="R240" i="19"/>
  <c r="A79" i="19" s="1"/>
  <c r="N242" i="20"/>
  <c r="N239" i="20"/>
  <c r="N240" i="20"/>
  <c r="N241" i="20"/>
  <c r="P242" i="20"/>
  <c r="P239" i="20"/>
  <c r="P240" i="20"/>
  <c r="P241" i="20"/>
  <c r="R240" i="20"/>
  <c r="R242" i="20"/>
  <c r="R241" i="20"/>
  <c r="R239" i="20"/>
  <c r="O239" i="21"/>
  <c r="O242" i="21"/>
  <c r="O241" i="21"/>
  <c r="O240" i="21"/>
  <c r="Q241" i="21"/>
  <c r="Q240" i="21"/>
  <c r="Q239" i="21"/>
  <c r="Q242" i="21"/>
  <c r="N242" i="22"/>
  <c r="N240" i="22"/>
  <c r="N239" i="22"/>
  <c r="N241" i="22"/>
  <c r="P242" i="22"/>
  <c r="P239" i="22"/>
  <c r="P241" i="22"/>
  <c r="P240" i="22"/>
  <c r="R242" i="22"/>
  <c r="R240" i="22"/>
  <c r="R241" i="22"/>
  <c r="R239" i="22"/>
  <c r="O242" i="23"/>
  <c r="O239" i="23"/>
  <c r="O240" i="23"/>
  <c r="O241" i="23"/>
  <c r="Q242" i="23"/>
  <c r="Q241" i="23"/>
  <c r="Q240" i="23"/>
  <c r="Q239" i="23"/>
  <c r="N242" i="24"/>
  <c r="N240" i="24"/>
  <c r="N239" i="24"/>
  <c r="N241" i="24"/>
  <c r="P242" i="24"/>
  <c r="P239" i="24"/>
  <c r="P241" i="24"/>
  <c r="P240" i="24"/>
  <c r="R242" i="24"/>
  <c r="R240" i="24"/>
  <c r="R241" i="24"/>
  <c r="R239" i="24"/>
  <c r="O242" i="25"/>
  <c r="O239" i="25"/>
  <c r="O241" i="25"/>
  <c r="O240" i="25"/>
  <c r="Q241" i="25"/>
  <c r="Q242" i="25"/>
  <c r="Q239" i="25"/>
  <c r="Q240" i="25"/>
  <c r="N242" i="26"/>
  <c r="N239" i="26"/>
  <c r="N241" i="26"/>
  <c r="N240" i="26"/>
  <c r="P242" i="26"/>
  <c r="P240" i="26"/>
  <c r="P239" i="26"/>
  <c r="P241" i="26"/>
  <c r="R242" i="26"/>
  <c r="R239" i="26"/>
  <c r="R241" i="26"/>
  <c r="R240" i="26"/>
  <c r="O239" i="27"/>
  <c r="O242" i="27"/>
  <c r="O240" i="27"/>
  <c r="O241" i="27"/>
  <c r="Q241" i="27"/>
  <c r="Q242" i="27"/>
  <c r="Q240" i="27"/>
  <c r="Q239" i="27"/>
  <c r="N242" i="28"/>
  <c r="N239" i="28"/>
  <c r="N241" i="28"/>
  <c r="N240" i="28"/>
  <c r="P242" i="28"/>
  <c r="P240" i="28"/>
  <c r="P239" i="28"/>
  <c r="P241" i="28"/>
  <c r="R242" i="28"/>
  <c r="R239" i="28"/>
  <c r="R241" i="28"/>
  <c r="R240" i="28"/>
  <c r="O242" i="29"/>
  <c r="O241" i="29"/>
  <c r="O239" i="29"/>
  <c r="O240" i="29"/>
  <c r="Q242" i="29"/>
  <c r="Q241" i="29"/>
  <c r="Q239" i="29"/>
  <c r="Q240" i="29"/>
  <c r="N242" i="30"/>
  <c r="N239" i="30"/>
  <c r="N241" i="30"/>
  <c r="N240" i="30"/>
  <c r="P242" i="30"/>
  <c r="P240" i="30"/>
  <c r="P239" i="30"/>
  <c r="P241" i="30"/>
  <c r="R242" i="30"/>
  <c r="R239" i="30"/>
  <c r="R241" i="30"/>
  <c r="R240" i="30"/>
  <c r="O229" i="19"/>
  <c r="O227" i="19"/>
  <c r="O226" i="19"/>
  <c r="O228" i="19"/>
  <c r="Q229" i="19"/>
  <c r="Q227" i="19"/>
  <c r="Q228" i="19"/>
  <c r="Q226" i="19"/>
  <c r="T228" i="19"/>
  <c r="T226" i="19"/>
  <c r="T227" i="19"/>
  <c r="T229" i="19"/>
  <c r="O229" i="20"/>
  <c r="O226" i="20"/>
  <c r="O227" i="20"/>
  <c r="O228" i="20"/>
  <c r="Q228" i="20"/>
  <c r="Q227" i="20"/>
  <c r="Q229" i="20"/>
  <c r="Q226" i="20"/>
  <c r="S227" i="20"/>
  <c r="S229" i="20"/>
  <c r="S226" i="20"/>
  <c r="S228" i="20"/>
  <c r="N226" i="21"/>
  <c r="N229" i="21"/>
  <c r="N228" i="21"/>
  <c r="N227" i="21"/>
  <c r="P229" i="21"/>
  <c r="P227" i="21"/>
  <c r="P226" i="21"/>
  <c r="P228" i="21"/>
  <c r="R229" i="21"/>
  <c r="R227" i="21"/>
  <c r="R228" i="21"/>
  <c r="R226" i="21"/>
  <c r="T229" i="21"/>
  <c r="T226" i="21"/>
  <c r="T228" i="21"/>
  <c r="T227" i="21"/>
  <c r="O226" i="22"/>
  <c r="O229" i="22"/>
  <c r="O227" i="22"/>
  <c r="O228" i="22"/>
  <c r="Q228" i="22"/>
  <c r="Q227" i="22"/>
  <c r="Q229" i="22"/>
  <c r="Q226" i="22"/>
  <c r="S229" i="22"/>
  <c r="S226" i="22"/>
  <c r="S228" i="22"/>
  <c r="S227" i="22"/>
  <c r="N229" i="23"/>
  <c r="N226" i="23"/>
  <c r="N228" i="23"/>
  <c r="N227" i="23"/>
  <c r="P228" i="23"/>
  <c r="P229" i="23"/>
  <c r="P226" i="23"/>
  <c r="P227" i="23"/>
  <c r="R228" i="23"/>
  <c r="R226" i="23"/>
  <c r="R229" i="23"/>
  <c r="R227" i="23"/>
  <c r="T229" i="23"/>
  <c r="T226" i="23"/>
  <c r="T228" i="23"/>
  <c r="T227" i="23"/>
  <c r="O226" i="24"/>
  <c r="O229" i="24"/>
  <c r="O227" i="24"/>
  <c r="O228" i="24"/>
  <c r="Q229" i="24"/>
  <c r="Q228" i="24"/>
  <c r="Q226" i="24"/>
  <c r="Q227" i="24"/>
  <c r="S229" i="24"/>
  <c r="S226" i="24"/>
  <c r="S228" i="24"/>
  <c r="S227" i="24"/>
  <c r="N229" i="25"/>
  <c r="N228" i="25"/>
  <c r="N227" i="25"/>
  <c r="N226" i="25"/>
  <c r="P229" i="25"/>
  <c r="P227" i="25"/>
  <c r="P228" i="25"/>
  <c r="P226" i="25"/>
  <c r="R229" i="25"/>
  <c r="R226" i="25"/>
  <c r="R228" i="25"/>
  <c r="R227" i="25"/>
  <c r="T229" i="25"/>
  <c r="T228" i="25"/>
  <c r="T227" i="25"/>
  <c r="T226" i="25"/>
  <c r="O229" i="26"/>
  <c r="O226" i="26"/>
  <c r="O227" i="26"/>
  <c r="O228" i="26"/>
  <c r="S229" i="26"/>
  <c r="S226" i="26"/>
  <c r="S227" i="26"/>
  <c r="S228" i="26"/>
  <c r="N227" i="27"/>
  <c r="N228" i="27"/>
  <c r="N226" i="27"/>
  <c r="N229" i="27"/>
  <c r="P229" i="27"/>
  <c r="P227" i="27"/>
  <c r="P226" i="27"/>
  <c r="P228" i="27"/>
  <c r="R227" i="27"/>
  <c r="R229" i="27"/>
  <c r="R226" i="27"/>
  <c r="R228" i="27"/>
  <c r="T229" i="27"/>
  <c r="T226" i="27"/>
  <c r="T227" i="27"/>
  <c r="T228" i="27"/>
  <c r="O229" i="28"/>
  <c r="O226" i="28"/>
  <c r="O227" i="28"/>
  <c r="O228" i="28"/>
  <c r="S229" i="28"/>
  <c r="S226" i="28"/>
  <c r="S227" i="28"/>
  <c r="S228" i="28"/>
  <c r="N229" i="29"/>
  <c r="N227" i="29"/>
  <c r="N226" i="29"/>
  <c r="N228" i="29"/>
  <c r="P228" i="29"/>
  <c r="P229" i="29"/>
  <c r="P226" i="29"/>
  <c r="P227" i="29"/>
  <c r="R229" i="29"/>
  <c r="R226" i="29"/>
  <c r="R228" i="29"/>
  <c r="R227" i="29"/>
  <c r="T229" i="29"/>
  <c r="T226" i="29"/>
  <c r="T227" i="29"/>
  <c r="T228" i="29"/>
  <c r="O226" i="30"/>
  <c r="O229" i="30"/>
  <c r="O227" i="30"/>
  <c r="O228" i="30"/>
  <c r="S229" i="30"/>
  <c r="S226" i="30"/>
  <c r="S227" i="30"/>
  <c r="S228" i="30"/>
  <c r="N218" i="19"/>
  <c r="N217" i="19"/>
  <c r="N216" i="19"/>
  <c r="N215" i="19"/>
  <c r="P218" i="19"/>
  <c r="P217" i="19"/>
  <c r="P216" i="19"/>
  <c r="P215" i="19"/>
  <c r="R218" i="19"/>
  <c r="R217" i="19"/>
  <c r="R216" i="19"/>
  <c r="R215" i="19"/>
  <c r="T218" i="19"/>
  <c r="T217" i="19"/>
  <c r="T216" i="19"/>
  <c r="T215" i="19"/>
  <c r="V218" i="19"/>
  <c r="V217" i="19"/>
  <c r="V216" i="19"/>
  <c r="V215" i="19"/>
  <c r="N217" i="20"/>
  <c r="N215" i="20"/>
  <c r="N218" i="20"/>
  <c r="N216" i="20"/>
  <c r="P218" i="20"/>
  <c r="P217" i="20"/>
  <c r="P215" i="20"/>
  <c r="P216" i="20"/>
  <c r="R217" i="20"/>
  <c r="R218" i="20"/>
  <c r="R216" i="20"/>
  <c r="R215" i="20"/>
  <c r="T216" i="20"/>
  <c r="T218" i="20"/>
  <c r="T217" i="20"/>
  <c r="T215" i="20"/>
  <c r="V217" i="20"/>
  <c r="V218" i="20"/>
  <c r="V216" i="20"/>
  <c r="V215" i="20"/>
  <c r="N215" i="21"/>
  <c r="N217" i="21"/>
  <c r="N218" i="21"/>
  <c r="N216" i="21"/>
  <c r="P217" i="21"/>
  <c r="P215" i="21"/>
  <c r="P218" i="21"/>
  <c r="P216" i="21"/>
  <c r="R218" i="21"/>
  <c r="R216" i="21"/>
  <c r="R215" i="21"/>
  <c r="R217" i="21"/>
  <c r="T217" i="21"/>
  <c r="T218" i="21"/>
  <c r="T216" i="21"/>
  <c r="T215" i="21"/>
  <c r="V218" i="21"/>
  <c r="V216" i="21"/>
  <c r="V215" i="21"/>
  <c r="V217" i="21"/>
  <c r="N217" i="22"/>
  <c r="N215" i="22"/>
  <c r="N216" i="22"/>
  <c r="N218" i="22"/>
  <c r="P218" i="22"/>
  <c r="P217" i="22"/>
  <c r="P216" i="22"/>
  <c r="P215" i="22"/>
  <c r="R217" i="22"/>
  <c r="R215" i="22"/>
  <c r="R218" i="22"/>
  <c r="R216" i="22"/>
  <c r="T216" i="22"/>
  <c r="T217" i="22"/>
  <c r="T218" i="22"/>
  <c r="T215" i="22"/>
  <c r="V217" i="22"/>
  <c r="V218" i="22"/>
  <c r="V215" i="22"/>
  <c r="V216" i="22"/>
  <c r="N217" i="23"/>
  <c r="N215" i="23"/>
  <c r="N216" i="23"/>
  <c r="N218" i="23"/>
  <c r="P218" i="23"/>
  <c r="P217" i="23"/>
  <c r="P216" i="23"/>
  <c r="P215" i="23"/>
  <c r="R217" i="23"/>
  <c r="R215" i="23"/>
  <c r="R218" i="23"/>
  <c r="R216" i="23"/>
  <c r="T216" i="23"/>
  <c r="T217" i="23"/>
  <c r="T218" i="23"/>
  <c r="T215" i="23"/>
  <c r="V217" i="23"/>
  <c r="V218" i="23"/>
  <c r="V215" i="23"/>
  <c r="V216" i="23"/>
  <c r="N215" i="24"/>
  <c r="N217" i="24"/>
  <c r="N218" i="24"/>
  <c r="N216" i="24"/>
  <c r="P217" i="24"/>
  <c r="P215" i="24"/>
  <c r="P218" i="24"/>
  <c r="P216" i="24"/>
  <c r="R218" i="24"/>
  <c r="R216" i="24"/>
  <c r="R215" i="24"/>
  <c r="R217" i="24"/>
  <c r="T216" i="24"/>
  <c r="T218" i="24"/>
  <c r="T217" i="24"/>
  <c r="T215" i="24"/>
  <c r="V218" i="24"/>
  <c r="V216" i="24"/>
  <c r="V217" i="24"/>
  <c r="V215" i="24"/>
  <c r="N217" i="25"/>
  <c r="N218" i="25"/>
  <c r="N215" i="25"/>
  <c r="N216" i="25"/>
  <c r="P217" i="25"/>
  <c r="P216" i="25"/>
  <c r="P218" i="25"/>
  <c r="P215" i="25"/>
  <c r="R218" i="25"/>
  <c r="R215" i="25"/>
  <c r="R217" i="25"/>
  <c r="R216" i="25"/>
  <c r="T217" i="25"/>
  <c r="T218" i="25"/>
  <c r="T216" i="25"/>
  <c r="T215" i="25"/>
  <c r="V215" i="25"/>
  <c r="V218" i="25"/>
  <c r="V217" i="25"/>
  <c r="V216" i="25"/>
  <c r="N215" i="26"/>
  <c r="N218" i="26"/>
  <c r="N217" i="26"/>
  <c r="N216" i="26"/>
  <c r="P217" i="26"/>
  <c r="P215" i="26"/>
  <c r="P216" i="26"/>
  <c r="P218" i="26"/>
  <c r="R217" i="26"/>
  <c r="R218" i="26"/>
  <c r="R216" i="26"/>
  <c r="R215" i="26"/>
  <c r="T217" i="26"/>
  <c r="T218" i="26"/>
  <c r="T216" i="26"/>
  <c r="T215" i="26"/>
  <c r="V218" i="26"/>
  <c r="V217" i="26"/>
  <c r="V215" i="26"/>
  <c r="V216" i="26"/>
  <c r="N217" i="27"/>
  <c r="N215" i="27"/>
  <c r="N216" i="27"/>
  <c r="N218" i="27"/>
  <c r="P218" i="27"/>
  <c r="P215" i="27"/>
  <c r="P217" i="27"/>
  <c r="P216" i="27"/>
  <c r="R218" i="27"/>
  <c r="R216" i="27"/>
  <c r="R215" i="27"/>
  <c r="R217" i="27"/>
  <c r="T216" i="27"/>
  <c r="T218" i="27"/>
  <c r="T217" i="27"/>
  <c r="T215" i="27"/>
  <c r="V216" i="27"/>
  <c r="V215" i="27"/>
  <c r="V218" i="27"/>
  <c r="V217" i="27"/>
  <c r="N215" i="28"/>
  <c r="N217" i="28"/>
  <c r="N218" i="28"/>
  <c r="N216" i="28"/>
  <c r="P217" i="28"/>
  <c r="P215" i="28"/>
  <c r="P218" i="28"/>
  <c r="P216" i="28"/>
  <c r="R217" i="28"/>
  <c r="R218" i="28"/>
  <c r="R216" i="28"/>
  <c r="R215" i="28"/>
  <c r="T217" i="28"/>
  <c r="T216" i="28"/>
  <c r="T215" i="28"/>
  <c r="T218" i="28"/>
  <c r="V218" i="28"/>
  <c r="V217" i="28"/>
  <c r="V215" i="28"/>
  <c r="V216" i="28"/>
  <c r="N215" i="29"/>
  <c r="N218" i="29"/>
  <c r="N217" i="29"/>
  <c r="N216" i="29"/>
  <c r="P217" i="29"/>
  <c r="P215" i="29"/>
  <c r="P218" i="29"/>
  <c r="P216" i="29"/>
  <c r="R217" i="29"/>
  <c r="R218" i="29"/>
  <c r="R216" i="29"/>
  <c r="R215" i="29"/>
  <c r="T217" i="29"/>
  <c r="T218" i="29"/>
  <c r="T216" i="29"/>
  <c r="T215" i="29"/>
  <c r="V218" i="29"/>
  <c r="V217" i="29"/>
  <c r="V215" i="29"/>
  <c r="V216" i="29"/>
  <c r="N215" i="30"/>
  <c r="N217" i="30"/>
  <c r="N218" i="30"/>
  <c r="N216" i="30"/>
  <c r="P217" i="30"/>
  <c r="P215" i="30"/>
  <c r="P218" i="30"/>
  <c r="P216" i="30"/>
  <c r="R218" i="30"/>
  <c r="R216" i="30"/>
  <c r="R215" i="30"/>
  <c r="R217" i="30"/>
  <c r="T217" i="30"/>
  <c r="T216" i="30"/>
  <c r="T215" i="30"/>
  <c r="T218" i="30"/>
  <c r="V218" i="30"/>
  <c r="V216" i="30"/>
  <c r="V215" i="30"/>
  <c r="V217" i="30"/>
  <c r="O201" i="19"/>
  <c r="O200" i="19"/>
  <c r="O199" i="19"/>
  <c r="O198" i="19"/>
  <c r="P200" i="19"/>
  <c r="P199" i="19"/>
  <c r="P198" i="19"/>
  <c r="P201" i="19"/>
  <c r="R200" i="19"/>
  <c r="R199" i="19"/>
  <c r="R198" i="19"/>
  <c r="R201" i="19"/>
  <c r="T200" i="19"/>
  <c r="T199" i="19"/>
  <c r="T198" i="19"/>
  <c r="T201" i="19"/>
  <c r="V201" i="19"/>
  <c r="V199" i="19"/>
  <c r="V198" i="19"/>
  <c r="V200" i="19"/>
  <c r="X201" i="19"/>
  <c r="X199" i="19"/>
  <c r="X198" i="19"/>
  <c r="X200" i="19"/>
  <c r="AA200" i="19"/>
  <c r="AA201" i="19"/>
  <c r="AA199" i="19"/>
  <c r="AA198" i="19"/>
  <c r="AC200" i="19"/>
  <c r="AC199" i="19"/>
  <c r="AC198" i="19"/>
  <c r="AC201" i="19"/>
  <c r="O200" i="20"/>
  <c r="O198" i="20"/>
  <c r="O199" i="20"/>
  <c r="O201" i="20"/>
  <c r="Q200" i="20"/>
  <c r="Q198" i="20"/>
  <c r="Q199" i="20"/>
  <c r="Q201" i="20"/>
  <c r="S200" i="20"/>
  <c r="S198" i="20"/>
  <c r="S201" i="20"/>
  <c r="S199" i="20"/>
  <c r="U200" i="20"/>
  <c r="U201" i="20"/>
  <c r="U199" i="20"/>
  <c r="U198" i="20"/>
  <c r="W200" i="20"/>
  <c r="W201" i="20"/>
  <c r="W199" i="20"/>
  <c r="W198" i="20"/>
  <c r="Z199" i="20"/>
  <c r="Z201" i="20"/>
  <c r="Z200" i="20"/>
  <c r="Z198" i="20"/>
  <c r="AB200" i="20"/>
  <c r="AB201" i="20"/>
  <c r="AB198" i="20"/>
  <c r="AB199" i="20"/>
  <c r="N200" i="21"/>
  <c r="N201" i="21"/>
  <c r="N198" i="21"/>
  <c r="N199" i="21"/>
  <c r="P201" i="21"/>
  <c r="P200" i="21"/>
  <c r="P198" i="21"/>
  <c r="P199" i="21"/>
  <c r="R201" i="21"/>
  <c r="R200" i="21"/>
  <c r="R198" i="21"/>
  <c r="R199" i="21"/>
  <c r="T198" i="21"/>
  <c r="T201" i="21"/>
  <c r="T200" i="21"/>
  <c r="T199" i="21"/>
  <c r="V201" i="21"/>
  <c r="V200" i="21"/>
  <c r="V199" i="21"/>
  <c r="V198" i="21"/>
  <c r="X201" i="21"/>
  <c r="X200" i="21"/>
  <c r="X198" i="21"/>
  <c r="X199" i="21"/>
  <c r="AA201" i="21"/>
  <c r="AA200" i="21"/>
  <c r="AA199" i="21"/>
  <c r="AA198" i="21"/>
  <c r="AC201" i="21"/>
  <c r="AC200" i="21"/>
  <c r="AC199" i="21"/>
  <c r="AC198" i="21"/>
  <c r="O200" i="22"/>
  <c r="O201" i="22"/>
  <c r="O198" i="22"/>
  <c r="O199" i="22"/>
  <c r="Q200" i="22"/>
  <c r="Q199" i="22"/>
  <c r="Q201" i="22"/>
  <c r="Q198" i="22"/>
  <c r="S200" i="22"/>
  <c r="S201" i="22"/>
  <c r="S198" i="22"/>
  <c r="S199" i="22"/>
  <c r="U200" i="22"/>
  <c r="U201" i="22"/>
  <c r="U199" i="22"/>
  <c r="U198" i="22"/>
  <c r="W200" i="22"/>
  <c r="W201" i="22"/>
  <c r="W199" i="22"/>
  <c r="W198" i="22"/>
  <c r="Z199" i="22"/>
  <c r="Z200" i="22"/>
  <c r="Z201" i="22"/>
  <c r="Z198" i="22"/>
  <c r="AB200" i="22"/>
  <c r="AB201" i="22"/>
  <c r="AB198" i="22"/>
  <c r="AB199" i="22"/>
  <c r="N201" i="23"/>
  <c r="N200" i="23"/>
  <c r="N198" i="23"/>
  <c r="N199" i="23"/>
  <c r="P200" i="23"/>
  <c r="P198" i="23"/>
  <c r="P199" i="23"/>
  <c r="P201" i="23"/>
  <c r="R199" i="23"/>
  <c r="R200" i="23"/>
  <c r="R201" i="23"/>
  <c r="R198" i="23"/>
  <c r="T200" i="23"/>
  <c r="T201" i="23"/>
  <c r="T198" i="23"/>
  <c r="T199" i="23"/>
  <c r="V198" i="23"/>
  <c r="V201" i="23"/>
  <c r="V200" i="23"/>
  <c r="V199" i="23"/>
  <c r="X200" i="23"/>
  <c r="X198" i="23"/>
  <c r="X201" i="23"/>
  <c r="X199" i="23"/>
  <c r="AA200" i="23"/>
  <c r="AA201" i="23"/>
  <c r="AA198" i="23"/>
  <c r="AA199" i="23"/>
  <c r="AC200" i="23"/>
  <c r="AC201" i="23"/>
  <c r="AC199" i="23"/>
  <c r="AC198" i="23"/>
  <c r="O200" i="24"/>
  <c r="O201" i="24"/>
  <c r="O198" i="24"/>
  <c r="O199" i="24"/>
  <c r="Q200" i="24"/>
  <c r="Q199" i="24"/>
  <c r="Q201" i="24"/>
  <c r="Q198" i="24"/>
  <c r="S201" i="24"/>
  <c r="S199" i="24"/>
  <c r="S200" i="24"/>
  <c r="S198" i="24"/>
  <c r="U200" i="24"/>
  <c r="U201" i="24"/>
  <c r="U199" i="24"/>
  <c r="U198" i="24"/>
  <c r="W201" i="24"/>
  <c r="W200" i="24"/>
  <c r="W199" i="24"/>
  <c r="W198" i="24"/>
  <c r="Z201" i="24"/>
  <c r="Z200" i="24"/>
  <c r="Z198" i="24"/>
  <c r="Z199" i="24"/>
  <c r="AB198" i="24"/>
  <c r="AB201" i="24"/>
  <c r="AB200" i="24"/>
  <c r="AB199" i="24"/>
  <c r="N196" i="19"/>
  <c r="N193" i="19"/>
  <c r="N195" i="19"/>
  <c r="A50" i="19" s="1"/>
  <c r="N194" i="19"/>
  <c r="P196" i="19"/>
  <c r="P195" i="19"/>
  <c r="P194" i="19"/>
  <c r="P193" i="19"/>
  <c r="O196" i="20"/>
  <c r="O193" i="20"/>
  <c r="O194" i="20"/>
  <c r="O195" i="20"/>
  <c r="A50" i="20" s="1"/>
  <c r="N196" i="21"/>
  <c r="N194" i="21"/>
  <c r="N195" i="21"/>
  <c r="N193" i="21"/>
  <c r="P195" i="21"/>
  <c r="P196" i="21"/>
  <c r="P194" i="21"/>
  <c r="P193" i="21"/>
  <c r="O194" i="22"/>
  <c r="O196" i="22"/>
  <c r="O193" i="22"/>
  <c r="O195" i="22"/>
  <c r="N195" i="23"/>
  <c r="N196" i="23"/>
  <c r="N193" i="23"/>
  <c r="N194" i="23"/>
  <c r="P196" i="23"/>
  <c r="P193" i="23"/>
  <c r="P195" i="23"/>
  <c r="P194" i="23"/>
  <c r="O196" i="24"/>
  <c r="O193" i="24"/>
  <c r="O194" i="24"/>
  <c r="O195" i="24"/>
  <c r="A50" i="24" s="1"/>
  <c r="N196" i="25"/>
  <c r="N193" i="25"/>
  <c r="N194" i="25"/>
  <c r="N195" i="25"/>
  <c r="P196" i="25"/>
  <c r="P194" i="25"/>
  <c r="P195" i="25"/>
  <c r="P193" i="25"/>
  <c r="O196" i="26"/>
  <c r="O193" i="26"/>
  <c r="O195" i="26"/>
  <c r="A50" i="26" s="1"/>
  <c r="O194" i="26"/>
  <c r="N196" i="27"/>
  <c r="N193" i="27"/>
  <c r="A48" i="27" s="1"/>
  <c r="N195" i="27"/>
  <c r="N194" i="27"/>
  <c r="P195" i="27"/>
  <c r="P196" i="27"/>
  <c r="P194" i="27"/>
  <c r="P193" i="27"/>
  <c r="O196" i="28"/>
  <c r="O193" i="28"/>
  <c r="O195" i="28"/>
  <c r="A50" i="28" s="1"/>
  <c r="O194" i="28"/>
  <c r="N193" i="29"/>
  <c r="A48" i="29" s="1"/>
  <c r="N196" i="29"/>
  <c r="N194" i="29"/>
  <c r="A49" i="29" s="1"/>
  <c r="N195" i="29"/>
  <c r="P196" i="29"/>
  <c r="P193" i="29"/>
  <c r="P195" i="29"/>
  <c r="P194" i="29"/>
  <c r="O196" i="30"/>
  <c r="O193" i="30"/>
  <c r="O194" i="30"/>
  <c r="O195" i="30"/>
  <c r="N188" i="19"/>
  <c r="N186" i="19"/>
  <c r="N187" i="19"/>
  <c r="N189" i="19"/>
  <c r="S189" i="19"/>
  <c r="S187" i="19"/>
  <c r="S188" i="19"/>
  <c r="S186" i="19"/>
  <c r="O189" i="19"/>
  <c r="O187" i="19"/>
  <c r="O188" i="19"/>
  <c r="O186" i="19"/>
  <c r="Q189" i="19"/>
  <c r="Q187" i="19"/>
  <c r="Q186" i="19"/>
  <c r="Q188" i="19"/>
  <c r="O186" i="20"/>
  <c r="O189" i="20"/>
  <c r="O187" i="20"/>
  <c r="O188" i="20"/>
  <c r="Q188" i="20"/>
  <c r="Q189" i="20"/>
  <c r="Q186" i="20"/>
  <c r="Q187" i="20"/>
  <c r="S189" i="20"/>
  <c r="S186" i="20"/>
  <c r="S187" i="20"/>
  <c r="S188" i="20"/>
  <c r="N186" i="21"/>
  <c r="N188" i="21"/>
  <c r="N187" i="21"/>
  <c r="N189" i="21"/>
  <c r="P189" i="21"/>
  <c r="P186" i="21"/>
  <c r="P187" i="21"/>
  <c r="P188" i="21"/>
  <c r="R189" i="21"/>
  <c r="R188" i="21"/>
  <c r="R186" i="21"/>
  <c r="R187" i="21"/>
  <c r="T189" i="21"/>
  <c r="T187" i="21"/>
  <c r="T186" i="21"/>
  <c r="T188" i="21"/>
  <c r="O186" i="22"/>
  <c r="O189" i="22"/>
  <c r="O187" i="22"/>
  <c r="O188" i="22"/>
  <c r="Q188" i="22"/>
  <c r="Q187" i="22"/>
  <c r="Q189" i="22"/>
  <c r="Q186" i="22"/>
  <c r="S189" i="22"/>
  <c r="S186" i="22"/>
  <c r="S187" i="22"/>
  <c r="S188" i="22"/>
  <c r="N189" i="23"/>
  <c r="N186" i="23"/>
  <c r="N188" i="23"/>
  <c r="N187" i="23"/>
  <c r="P188" i="23"/>
  <c r="P189" i="23"/>
  <c r="P186" i="23"/>
  <c r="P187" i="23"/>
  <c r="R188" i="23"/>
  <c r="R186" i="23"/>
  <c r="R189" i="23"/>
  <c r="R187" i="23"/>
  <c r="T189" i="23"/>
  <c r="T186" i="23"/>
  <c r="T188" i="23"/>
  <c r="T187" i="23"/>
  <c r="O186" i="24"/>
  <c r="O189" i="24"/>
  <c r="O187" i="24"/>
  <c r="O188" i="24"/>
  <c r="Q189" i="24"/>
  <c r="Q188" i="24"/>
  <c r="Q186" i="24"/>
  <c r="Q187" i="24"/>
  <c r="S189" i="24"/>
  <c r="S186" i="24"/>
  <c r="S187" i="24"/>
  <c r="S188" i="24"/>
  <c r="N188" i="25"/>
  <c r="N189" i="25"/>
  <c r="N187" i="25"/>
  <c r="N186" i="25"/>
  <c r="P188" i="25"/>
  <c r="P186" i="25"/>
  <c r="P189" i="25"/>
  <c r="P187" i="25"/>
  <c r="R189" i="25"/>
  <c r="R188" i="25"/>
  <c r="R187" i="25"/>
  <c r="R186" i="25"/>
  <c r="T189" i="25"/>
  <c r="T188" i="25"/>
  <c r="T187" i="25"/>
  <c r="T186" i="25"/>
  <c r="O189" i="26"/>
  <c r="O186" i="26"/>
  <c r="O187" i="26"/>
  <c r="O188" i="26"/>
  <c r="R187" i="26"/>
  <c r="R188" i="26"/>
  <c r="R189" i="26"/>
  <c r="R186" i="26"/>
  <c r="T189" i="26"/>
  <c r="T187" i="26"/>
  <c r="T186" i="26"/>
  <c r="T188" i="26"/>
  <c r="O189" i="27"/>
  <c r="O186" i="27"/>
  <c r="O187" i="27"/>
  <c r="O188" i="27"/>
  <c r="Q189" i="27"/>
  <c r="Q188" i="27"/>
  <c r="Q187" i="27"/>
  <c r="Q186" i="27"/>
  <c r="S189" i="27"/>
  <c r="S186" i="27"/>
  <c r="S187" i="27"/>
  <c r="S188" i="27"/>
  <c r="N187" i="28"/>
  <c r="N188" i="28"/>
  <c r="N186" i="28"/>
  <c r="N189" i="28"/>
  <c r="P189" i="28"/>
  <c r="P187" i="28"/>
  <c r="P186" i="28"/>
  <c r="P188" i="28"/>
  <c r="R187" i="28"/>
  <c r="R189" i="28"/>
  <c r="R186" i="28"/>
  <c r="R188" i="28"/>
  <c r="T189" i="28"/>
  <c r="T186" i="28"/>
  <c r="T187" i="28"/>
  <c r="T188" i="28"/>
  <c r="O189" i="29"/>
  <c r="O186" i="29"/>
  <c r="O187" i="29"/>
  <c r="O188" i="29"/>
  <c r="Q188" i="29"/>
  <c r="Q189" i="29"/>
  <c r="Q186" i="29"/>
  <c r="Q187" i="29"/>
  <c r="S189" i="29"/>
  <c r="S186" i="29"/>
  <c r="S188" i="29"/>
  <c r="S187" i="29"/>
  <c r="N186" i="30"/>
  <c r="N189" i="30"/>
  <c r="N188" i="30"/>
  <c r="N187" i="30"/>
  <c r="P189" i="30"/>
  <c r="P187" i="30"/>
  <c r="P186" i="30"/>
  <c r="P188" i="30"/>
  <c r="R189" i="30"/>
  <c r="R187" i="30"/>
  <c r="R188" i="30"/>
  <c r="R186" i="30"/>
  <c r="T189" i="30"/>
  <c r="T187" i="30"/>
  <c r="T186" i="30"/>
  <c r="T188" i="30"/>
  <c r="N184" i="19"/>
  <c r="N183" i="19"/>
  <c r="N182" i="19"/>
  <c r="N181" i="19"/>
  <c r="Q184" i="19"/>
  <c r="Q183" i="19"/>
  <c r="Q182" i="19"/>
  <c r="Q181" i="19"/>
  <c r="O183" i="20"/>
  <c r="O182" i="20"/>
  <c r="O184" i="20"/>
  <c r="A39" i="20" s="1"/>
  <c r="O181" i="20"/>
  <c r="Q183" i="20"/>
  <c r="Q184" i="20"/>
  <c r="Q181" i="20"/>
  <c r="Q182" i="20"/>
  <c r="O183" i="21"/>
  <c r="O184" i="21"/>
  <c r="O181" i="21"/>
  <c r="O182" i="21"/>
  <c r="Q182" i="21"/>
  <c r="Q183" i="21"/>
  <c r="Q184" i="21"/>
  <c r="Q181" i="21"/>
  <c r="O183" i="22"/>
  <c r="O184" i="22"/>
  <c r="O181" i="22"/>
  <c r="O182" i="22"/>
  <c r="Q183" i="22"/>
  <c r="Q181" i="22"/>
  <c r="Q182" i="22"/>
  <c r="Q184" i="22"/>
  <c r="O183" i="23"/>
  <c r="O182" i="23"/>
  <c r="O184" i="23"/>
  <c r="O181" i="23"/>
  <c r="Q183" i="23"/>
  <c r="Q184" i="23"/>
  <c r="Q181" i="23"/>
  <c r="Q182" i="23"/>
  <c r="O183" i="24"/>
  <c r="O182" i="24"/>
  <c r="O184" i="24"/>
  <c r="O181" i="24"/>
  <c r="Q183" i="24"/>
  <c r="Q182" i="24"/>
  <c r="Q184" i="24"/>
  <c r="Q181" i="24"/>
  <c r="O183" i="25"/>
  <c r="O184" i="25"/>
  <c r="O181" i="25"/>
  <c r="O182" i="25"/>
  <c r="Q183" i="25"/>
  <c r="Q182" i="25"/>
  <c r="Q184" i="25"/>
  <c r="Q181" i="25"/>
  <c r="O183" i="26"/>
  <c r="O184" i="26"/>
  <c r="O181" i="26"/>
  <c r="O182" i="26"/>
  <c r="Q183" i="26"/>
  <c r="Q182" i="26"/>
  <c r="Q184" i="26"/>
  <c r="Q181" i="26"/>
  <c r="O183" i="27"/>
  <c r="O182" i="27"/>
  <c r="O184" i="27"/>
  <c r="O181" i="27"/>
  <c r="Q183" i="27"/>
  <c r="Q182" i="27"/>
  <c r="Q184" i="27"/>
  <c r="Q181" i="27"/>
  <c r="O183" i="28"/>
  <c r="O184" i="28"/>
  <c r="O181" i="28"/>
  <c r="O182" i="28"/>
  <c r="Q183" i="28"/>
  <c r="Q182" i="28"/>
  <c r="Q184" i="28"/>
  <c r="Q181" i="28"/>
  <c r="O183" i="29"/>
  <c r="O184" i="29"/>
  <c r="O181" i="29"/>
  <c r="O182" i="29"/>
  <c r="Q183" i="29"/>
  <c r="Q182" i="29"/>
  <c r="Q184" i="29"/>
  <c r="Q181" i="29"/>
  <c r="O183" i="30"/>
  <c r="O184" i="30"/>
  <c r="O181" i="30"/>
  <c r="O182" i="30"/>
  <c r="Q183" i="30"/>
  <c r="Q182" i="30"/>
  <c r="Q184" i="30"/>
  <c r="Q181" i="30"/>
  <c r="O179" i="19"/>
  <c r="O177" i="19"/>
  <c r="O178" i="19"/>
  <c r="O176" i="19"/>
  <c r="O170" i="19"/>
  <c r="O171" i="19"/>
  <c r="O169" i="19"/>
  <c r="O168" i="19"/>
  <c r="Q170" i="19"/>
  <c r="Q171" i="19"/>
  <c r="Q169" i="19"/>
  <c r="Q168" i="19"/>
  <c r="S170" i="19"/>
  <c r="S169" i="19"/>
  <c r="S168" i="19"/>
  <c r="S171" i="19"/>
  <c r="U169" i="19"/>
  <c r="U170" i="19"/>
  <c r="U171" i="19"/>
  <c r="U168" i="19"/>
  <c r="O170" i="20"/>
  <c r="O171" i="20"/>
  <c r="O168" i="20"/>
  <c r="O169" i="20"/>
  <c r="Q171" i="20"/>
  <c r="Q170" i="20"/>
  <c r="Q169" i="20"/>
  <c r="Q168" i="20"/>
  <c r="S171" i="20"/>
  <c r="S169" i="20"/>
  <c r="S168" i="20"/>
  <c r="S170" i="20"/>
  <c r="U171" i="20"/>
  <c r="U168" i="20"/>
  <c r="U170" i="20"/>
  <c r="U169" i="20"/>
  <c r="O171" i="21"/>
  <c r="O168" i="21"/>
  <c r="O170" i="21"/>
  <c r="O169" i="21"/>
  <c r="Q170" i="21"/>
  <c r="Q171" i="21"/>
  <c r="Q169" i="21"/>
  <c r="Q168" i="21"/>
  <c r="S171" i="21"/>
  <c r="S169" i="21"/>
  <c r="S170" i="21"/>
  <c r="S168" i="21"/>
  <c r="U170" i="21"/>
  <c r="U171" i="21"/>
  <c r="U168" i="21"/>
  <c r="U169" i="21"/>
  <c r="O170" i="22"/>
  <c r="O168" i="22"/>
  <c r="O171" i="22"/>
  <c r="O169" i="22"/>
  <c r="Q171" i="22"/>
  <c r="Q170" i="22"/>
  <c r="Q169" i="22"/>
  <c r="Q168" i="22"/>
  <c r="S171" i="22"/>
  <c r="S169" i="22"/>
  <c r="S168" i="22"/>
  <c r="S170" i="22"/>
  <c r="U171" i="22"/>
  <c r="U170" i="22"/>
  <c r="U168" i="22"/>
  <c r="U169" i="22"/>
  <c r="O170" i="23"/>
  <c r="O168" i="23"/>
  <c r="O171" i="23"/>
  <c r="O169" i="23"/>
  <c r="Q171" i="23"/>
  <c r="Q170" i="23"/>
  <c r="Q169" i="23"/>
  <c r="Q168" i="23"/>
  <c r="S171" i="23"/>
  <c r="S169" i="23"/>
  <c r="S168" i="23"/>
  <c r="S170" i="23"/>
  <c r="U171" i="23"/>
  <c r="U170" i="23"/>
  <c r="U168" i="23"/>
  <c r="U169" i="23"/>
  <c r="O170" i="24"/>
  <c r="O168" i="24"/>
  <c r="O171" i="24"/>
  <c r="O169" i="24"/>
  <c r="Q170" i="24"/>
  <c r="Q169" i="24"/>
  <c r="Q171" i="24"/>
  <c r="Q168" i="24"/>
  <c r="S171" i="24"/>
  <c r="S169" i="24"/>
  <c r="S168" i="24"/>
  <c r="S170" i="24"/>
  <c r="U170" i="24"/>
  <c r="U169" i="24"/>
  <c r="U168" i="24"/>
  <c r="U171" i="24"/>
  <c r="O171" i="25"/>
  <c r="O170" i="25"/>
  <c r="O168" i="25"/>
  <c r="O169" i="25"/>
  <c r="Q170" i="25"/>
  <c r="Q171" i="25"/>
  <c r="Q169" i="25"/>
  <c r="Q168" i="25"/>
  <c r="S171" i="25"/>
  <c r="S170" i="25"/>
  <c r="S169" i="25"/>
  <c r="S168" i="25"/>
  <c r="U169" i="25"/>
  <c r="U168" i="25"/>
  <c r="U170" i="25"/>
  <c r="U171" i="25"/>
  <c r="O170" i="26"/>
  <c r="O168" i="26"/>
  <c r="O171" i="26"/>
  <c r="O169" i="26"/>
  <c r="Q170" i="26"/>
  <c r="Q171" i="26"/>
  <c r="Q168" i="26"/>
  <c r="Q169" i="26"/>
  <c r="S171" i="26"/>
  <c r="S169" i="26"/>
  <c r="S170" i="26"/>
  <c r="S168" i="26"/>
  <c r="U171" i="26"/>
  <c r="U170" i="26"/>
  <c r="U169" i="26"/>
  <c r="U168" i="26"/>
  <c r="O170" i="27"/>
  <c r="O168" i="27"/>
  <c r="O171" i="27"/>
  <c r="O169" i="27"/>
  <c r="Q171" i="27"/>
  <c r="Q170" i="27"/>
  <c r="Q168" i="27"/>
  <c r="Q169" i="27"/>
  <c r="S171" i="27"/>
  <c r="S168" i="27"/>
  <c r="S170" i="27"/>
  <c r="S169" i="27"/>
  <c r="U170" i="27"/>
  <c r="U171" i="27"/>
  <c r="U169" i="27"/>
  <c r="U168" i="27"/>
  <c r="O170" i="28"/>
  <c r="O168" i="28"/>
  <c r="O171" i="28"/>
  <c r="O169" i="28"/>
  <c r="Q170" i="28"/>
  <c r="Q171" i="28"/>
  <c r="Q168" i="28"/>
  <c r="Q169" i="28"/>
  <c r="S171" i="28"/>
  <c r="S169" i="28"/>
  <c r="S170" i="28"/>
  <c r="S168" i="28"/>
  <c r="U171" i="28"/>
  <c r="U170" i="28"/>
  <c r="U169" i="28"/>
  <c r="U168" i="28"/>
  <c r="O171" i="29"/>
  <c r="O170" i="29"/>
  <c r="O168" i="29"/>
  <c r="O169" i="29"/>
  <c r="Q170" i="29"/>
  <c r="Q171" i="29"/>
  <c r="Q169" i="29"/>
  <c r="Q168" i="29"/>
  <c r="S171" i="29"/>
  <c r="S170" i="29"/>
  <c r="S169" i="29"/>
  <c r="S168" i="29"/>
  <c r="U171" i="29"/>
  <c r="U170" i="29"/>
  <c r="U168" i="29"/>
  <c r="U169" i="29"/>
  <c r="O171" i="30"/>
  <c r="O170" i="30"/>
  <c r="O169" i="30"/>
  <c r="O168" i="30"/>
  <c r="Q169" i="30"/>
  <c r="Q171" i="30"/>
  <c r="Q168" i="30"/>
  <c r="Q170" i="30"/>
  <c r="S171" i="30"/>
  <c r="S170" i="30"/>
  <c r="S169" i="30"/>
  <c r="S168" i="30"/>
  <c r="U170" i="30"/>
  <c r="U171" i="30"/>
  <c r="U169" i="30"/>
  <c r="U168" i="30"/>
  <c r="P160" i="19"/>
  <c r="P159" i="19"/>
  <c r="P158" i="19"/>
  <c r="P157" i="19"/>
  <c r="N160" i="19"/>
  <c r="A15" i="19" s="1"/>
  <c r="N159" i="19"/>
  <c r="A14" i="19" s="1"/>
  <c r="N157" i="19"/>
  <c r="N158" i="19"/>
  <c r="O159" i="20"/>
  <c r="O158" i="20"/>
  <c r="O157" i="20"/>
  <c r="O160" i="20"/>
  <c r="Q159" i="20"/>
  <c r="Q160" i="20"/>
  <c r="Q158" i="20"/>
  <c r="Q157" i="20"/>
  <c r="O159" i="21"/>
  <c r="O160" i="21"/>
  <c r="O158" i="21"/>
  <c r="O157" i="21"/>
  <c r="Q159" i="21"/>
  <c r="Q158" i="21"/>
  <c r="Q157" i="21"/>
  <c r="Q160" i="21"/>
  <c r="O159" i="22"/>
  <c r="O158" i="22"/>
  <c r="O157" i="22"/>
  <c r="O160" i="22"/>
  <c r="Q159" i="22"/>
  <c r="Q158" i="22"/>
  <c r="Q160" i="22"/>
  <c r="Q157" i="22"/>
  <c r="O159" i="23"/>
  <c r="O158" i="23"/>
  <c r="O157" i="23"/>
  <c r="O160" i="23"/>
  <c r="Q159" i="23"/>
  <c r="Q160" i="23"/>
  <c r="Q158" i="23"/>
  <c r="Q157" i="23"/>
  <c r="O159" i="24"/>
  <c r="O158" i="24"/>
  <c r="O157" i="24"/>
  <c r="O160" i="24"/>
  <c r="Q158" i="24"/>
  <c r="Q159" i="24"/>
  <c r="Q160" i="24"/>
  <c r="Q157" i="24"/>
  <c r="O159" i="25"/>
  <c r="O160" i="25"/>
  <c r="O158" i="25"/>
  <c r="O157" i="25"/>
  <c r="Q159" i="25"/>
  <c r="Q158" i="25"/>
  <c r="Q157" i="25"/>
  <c r="Q160" i="25"/>
  <c r="O159" i="26"/>
  <c r="O160" i="26"/>
  <c r="O158" i="26"/>
  <c r="O157" i="26"/>
  <c r="Q158" i="26"/>
  <c r="Q159" i="26"/>
  <c r="Q157" i="26"/>
  <c r="Q160" i="26"/>
  <c r="O159" i="27"/>
  <c r="O158" i="27"/>
  <c r="O157" i="27"/>
  <c r="O160" i="27"/>
  <c r="Q159" i="27"/>
  <c r="Q158" i="27"/>
  <c r="Q160" i="27"/>
  <c r="Q157" i="27"/>
  <c r="O159" i="28"/>
  <c r="O160" i="28"/>
  <c r="O158" i="28"/>
  <c r="O157" i="28"/>
  <c r="Q159" i="28"/>
  <c r="Q158" i="28"/>
  <c r="Q157" i="28"/>
  <c r="Q160" i="28"/>
  <c r="O159" i="29"/>
  <c r="O160" i="29"/>
  <c r="O158" i="29"/>
  <c r="O157" i="29"/>
  <c r="Q159" i="29"/>
  <c r="Q158" i="29"/>
  <c r="Q157" i="29"/>
  <c r="Q160" i="29"/>
  <c r="O157" i="30"/>
  <c r="O159" i="30"/>
  <c r="O160" i="30"/>
  <c r="O158" i="30"/>
  <c r="Q159" i="30"/>
  <c r="Q160" i="30"/>
  <c r="Q158" i="30"/>
  <c r="Q157" i="30"/>
  <c r="O152" i="20"/>
  <c r="O154" i="20"/>
  <c r="O153" i="20"/>
  <c r="O155" i="20"/>
  <c r="Q154" i="20"/>
  <c r="Q153" i="20"/>
  <c r="Q152" i="20"/>
  <c r="Q155" i="20"/>
  <c r="O154" i="21"/>
  <c r="O152" i="21"/>
  <c r="O153" i="21"/>
  <c r="O155" i="21"/>
  <c r="Q154" i="21"/>
  <c r="Q153" i="21"/>
  <c r="Q152" i="21"/>
  <c r="Q155" i="21"/>
  <c r="O152" i="22"/>
  <c r="O154" i="22"/>
  <c r="O153" i="22"/>
  <c r="O155" i="22"/>
  <c r="Q154" i="22"/>
  <c r="Q153" i="22"/>
  <c r="Q152" i="22"/>
  <c r="Q155" i="22"/>
  <c r="O152" i="23"/>
  <c r="O154" i="23"/>
  <c r="O153" i="23"/>
  <c r="O155" i="23"/>
  <c r="Q154" i="23"/>
  <c r="Q153" i="23"/>
  <c r="Q152" i="23"/>
  <c r="Q155" i="23"/>
  <c r="O154" i="24"/>
  <c r="O153" i="24"/>
  <c r="O155" i="24"/>
  <c r="O152" i="24"/>
  <c r="Q154" i="24"/>
  <c r="Q153" i="24"/>
  <c r="Q152" i="24"/>
  <c r="Q155" i="24"/>
  <c r="O154" i="25"/>
  <c r="O152" i="25"/>
  <c r="O153" i="25"/>
  <c r="O155" i="25"/>
  <c r="Q153" i="25"/>
  <c r="Q154" i="25"/>
  <c r="Q152" i="25"/>
  <c r="Q155" i="25"/>
  <c r="O154" i="26"/>
  <c r="O152" i="26"/>
  <c r="O153" i="26"/>
  <c r="O155" i="26"/>
  <c r="Q152" i="26"/>
  <c r="Q154" i="26"/>
  <c r="Q153" i="26"/>
  <c r="Q155" i="26"/>
  <c r="O154" i="27"/>
  <c r="O152" i="27"/>
  <c r="O153" i="27"/>
  <c r="O155" i="27"/>
  <c r="Q154" i="27"/>
  <c r="Q152" i="27"/>
  <c r="Q153" i="27"/>
  <c r="Q155" i="27"/>
  <c r="O154" i="28"/>
  <c r="O152" i="28"/>
  <c r="O153" i="28"/>
  <c r="O155" i="28"/>
  <c r="Q152" i="28"/>
  <c r="Q154" i="28"/>
  <c r="Q153" i="28"/>
  <c r="Q155" i="28"/>
  <c r="O154" i="29"/>
  <c r="O152" i="29"/>
  <c r="O155" i="29"/>
  <c r="O153" i="29"/>
  <c r="Q152" i="29"/>
  <c r="Q153" i="29"/>
  <c r="Q154" i="29"/>
  <c r="Q155" i="29"/>
  <c r="O155" i="30"/>
  <c r="O154" i="30"/>
  <c r="O152" i="30"/>
  <c r="O153" i="30"/>
  <c r="Q154" i="30"/>
  <c r="Q155" i="30"/>
  <c r="Q152" i="30"/>
  <c r="Q153" i="30"/>
  <c r="A262" i="25"/>
  <c r="H17" i="25"/>
  <c r="A17" i="25" s="1"/>
  <c r="A288" i="26"/>
  <c r="A288" i="27"/>
  <c r="A262" i="27"/>
  <c r="H17" i="27"/>
  <c r="A17" i="27" s="1"/>
  <c r="H17" i="19"/>
  <c r="A17" i="19" s="1"/>
  <c r="A262" i="19"/>
  <c r="A262" i="24"/>
  <c r="H17" i="24"/>
  <c r="A17" i="24" s="1"/>
  <c r="A262" i="28"/>
  <c r="H17" i="28"/>
  <c r="A17" i="28" s="1"/>
  <c r="F254" i="20"/>
  <c r="Q253" i="19"/>
  <c r="A92" i="19" s="1"/>
  <c r="Q251" i="19"/>
  <c r="Q254" i="19"/>
  <c r="A93" i="19" s="1"/>
  <c r="Q252" i="19"/>
  <c r="A91" i="19" s="1"/>
  <c r="H176" i="13"/>
  <c r="H177" i="13" s="1"/>
  <c r="H178" i="13" s="1"/>
  <c r="D11" i="1" s="1"/>
  <c r="L67" i="3"/>
  <c r="L68" i="3" s="1"/>
  <c r="L69" i="3" s="1"/>
  <c r="L4" i="1" s="1"/>
  <c r="J29" i="3"/>
  <c r="J30" i="3" s="1"/>
  <c r="J31" i="3" s="1"/>
  <c r="E4" i="1" s="1"/>
  <c r="H29" i="3"/>
  <c r="H30" i="3" s="1"/>
  <c r="H31" i="3" s="1"/>
  <c r="D4" i="1" s="1"/>
  <c r="N69" i="2"/>
  <c r="N70" i="2" s="1"/>
  <c r="N71" i="2" s="1"/>
  <c r="M3" i="1" s="1"/>
  <c r="L69" i="2"/>
  <c r="L70" i="2" s="1"/>
  <c r="L71" i="2" s="1"/>
  <c r="L3" i="1" s="1"/>
  <c r="J69" i="2"/>
  <c r="J70" i="2" s="1"/>
  <c r="J71" i="2" s="1"/>
  <c r="K3" i="1" s="1"/>
  <c r="J30" i="2"/>
  <c r="J31" i="2" s="1"/>
  <c r="J32" i="2" s="1"/>
  <c r="E3" i="1" s="1"/>
  <c r="F30" i="2"/>
  <c r="F31" i="2" s="1"/>
  <c r="F32" i="2" s="1"/>
  <c r="C3" i="1" s="1"/>
  <c r="H69" i="2"/>
  <c r="H70" i="2" s="1"/>
  <c r="H71" i="2" s="1"/>
  <c r="J3" i="1" s="1"/>
  <c r="F69" i="2"/>
  <c r="F70" i="2" s="1"/>
  <c r="F71" i="2" s="1"/>
  <c r="I3" i="1" s="1"/>
  <c r="D69" i="2"/>
  <c r="J67" i="3"/>
  <c r="J68" i="3" s="1"/>
  <c r="J69" i="3" s="1"/>
  <c r="K4" i="1" s="1"/>
  <c r="F67" i="3"/>
  <c r="F68" i="3" s="1"/>
  <c r="F69" i="3" s="1"/>
  <c r="I4" i="1" s="1"/>
  <c r="D67" i="3"/>
  <c r="D68" i="3" s="1"/>
  <c r="D69" i="3" s="1"/>
  <c r="H4" i="1" s="1"/>
  <c r="L30" i="2"/>
  <c r="L31" i="2" s="1"/>
  <c r="L32" i="2" s="1"/>
  <c r="F3" i="1" s="1"/>
  <c r="N67" i="3"/>
  <c r="N68" i="3" s="1"/>
  <c r="N69" i="3" s="1"/>
  <c r="M4" i="1" s="1"/>
  <c r="H67" i="3"/>
  <c r="H68" i="3" s="1"/>
  <c r="H69" i="3" s="1"/>
  <c r="J4" i="1" s="1"/>
  <c r="N176" i="13"/>
  <c r="N177" i="13" s="1"/>
  <c r="N178" i="13" s="1"/>
  <c r="G11" i="1" s="1"/>
  <c r="L176" i="13"/>
  <c r="L177" i="13" s="1"/>
  <c r="L178" i="13" s="1"/>
  <c r="F11" i="1" s="1"/>
  <c r="D29" i="3"/>
  <c r="D30" i="3" s="1"/>
  <c r="D31" i="3" s="1"/>
  <c r="B4" i="1" s="1"/>
  <c r="D176" i="13"/>
  <c r="D177" i="13" s="1"/>
  <c r="D178" i="13" s="1"/>
  <c r="B11" i="1" s="1"/>
  <c r="F176" i="13"/>
  <c r="F177" i="13" s="1"/>
  <c r="F178" i="13" s="1"/>
  <c r="C11" i="1" s="1"/>
  <c r="J176" i="13"/>
  <c r="J177" i="13" s="1"/>
  <c r="J178" i="13" s="1"/>
  <c r="E11" i="1" s="1"/>
  <c r="F49" i="9"/>
  <c r="F50" i="9" s="1"/>
  <c r="F51" i="9" s="1"/>
  <c r="C9" i="1" s="1"/>
  <c r="J49" i="9"/>
  <c r="J50" i="9" s="1"/>
  <c r="J51" i="9" s="1"/>
  <c r="E9" i="1" s="1"/>
  <c r="L49" i="9"/>
  <c r="L50" i="9" s="1"/>
  <c r="L51" i="9" s="1"/>
  <c r="F9" i="1" s="1"/>
  <c r="N49" i="9"/>
  <c r="N50" i="9" s="1"/>
  <c r="N51" i="9" s="1"/>
  <c r="G9" i="1" s="1"/>
  <c r="F107" i="9"/>
  <c r="F108" i="9" s="1"/>
  <c r="F109" i="9" s="1"/>
  <c r="I9" i="1" s="1"/>
  <c r="J107" i="9"/>
  <c r="J108" i="9" s="1"/>
  <c r="J109" i="9" s="1"/>
  <c r="K9" i="1" s="1"/>
  <c r="N107" i="9"/>
  <c r="N108" i="9" s="1"/>
  <c r="N109" i="9" s="1"/>
  <c r="M9" i="1" s="1"/>
  <c r="D17" i="7"/>
  <c r="D18" i="7" s="1"/>
  <c r="D19" i="7" s="1"/>
  <c r="B7" i="1" s="1"/>
  <c r="F17" i="7"/>
  <c r="F18" i="7" s="1"/>
  <c r="F19" i="7" s="1"/>
  <c r="C7" i="1" s="1"/>
  <c r="N28" i="15"/>
  <c r="N29" i="15" s="1"/>
  <c r="N30" i="15" s="1"/>
  <c r="G14" i="1" s="1"/>
  <c r="L28" i="15"/>
  <c r="L29" i="15" s="1"/>
  <c r="L30" i="15" s="1"/>
  <c r="F14" i="1" s="1"/>
  <c r="J28" i="15"/>
  <c r="J29" i="15" s="1"/>
  <c r="J30" i="15" s="1"/>
  <c r="E14" i="1" s="1"/>
  <c r="H28" i="15"/>
  <c r="H29" i="15" s="1"/>
  <c r="H30" i="15" s="1"/>
  <c r="D14" i="1" s="1"/>
  <c r="F28" i="15"/>
  <c r="F29" i="15" s="1"/>
  <c r="F30" i="15" s="1"/>
  <c r="C14" i="1" s="1"/>
  <c r="D28" i="15"/>
  <c r="D29" i="15" s="1"/>
  <c r="D30" i="15" s="1"/>
  <c r="B14" i="1" s="1"/>
  <c r="H107" i="9"/>
  <c r="H108" i="9" s="1"/>
  <c r="H109" i="9" s="1"/>
  <c r="J9" i="1" s="1"/>
  <c r="H30" i="2"/>
  <c r="H31" i="2" s="1"/>
  <c r="H32" i="2" s="1"/>
  <c r="D3" i="1" s="1"/>
  <c r="D49" i="9"/>
  <c r="D50" i="9" s="1"/>
  <c r="D51" i="9" s="1"/>
  <c r="B9" i="1" s="1"/>
  <c r="H49" i="9"/>
  <c r="H50" i="9" s="1"/>
  <c r="H51" i="9" s="1"/>
  <c r="D9" i="1" s="1"/>
  <c r="D107" i="9"/>
  <c r="D108" i="9" s="1"/>
  <c r="D109" i="9" s="1"/>
  <c r="H9" i="1" s="1"/>
  <c r="L107" i="9"/>
  <c r="L108" i="9" s="1"/>
  <c r="L109" i="9" s="1"/>
  <c r="L9" i="1" s="1"/>
  <c r="F27" i="8"/>
  <c r="F28" i="8" s="1"/>
  <c r="F29" i="8" s="1"/>
  <c r="C8" i="1" s="1"/>
  <c r="H27" i="8"/>
  <c r="H28" i="8" s="1"/>
  <c r="H29" i="8" s="1"/>
  <c r="D8" i="1" s="1"/>
  <c r="J27" i="8"/>
  <c r="J28" i="8" s="1"/>
  <c r="J29" i="8" s="1"/>
  <c r="E8" i="1" s="1"/>
  <c r="L27" i="8"/>
  <c r="L28" i="8" s="1"/>
  <c r="L29" i="8" s="1"/>
  <c r="F8" i="1" s="1"/>
  <c r="N27" i="8"/>
  <c r="N28" i="8" s="1"/>
  <c r="N29" i="8" s="1"/>
  <c r="G8" i="1" s="1"/>
  <c r="D63" i="8"/>
  <c r="D64" i="8" s="1"/>
  <c r="D65" i="8" s="1"/>
  <c r="H8" i="1" s="1"/>
  <c r="F63" i="8"/>
  <c r="F64" i="8" s="1"/>
  <c r="F65" i="8" s="1"/>
  <c r="I8" i="1" s="1"/>
  <c r="H63" i="8"/>
  <c r="H64" i="8" s="1"/>
  <c r="H65" i="8" s="1"/>
  <c r="J8" i="1" s="1"/>
  <c r="J63" i="8"/>
  <c r="J64" i="8" s="1"/>
  <c r="J65" i="8" s="1"/>
  <c r="K8" i="1" s="1"/>
  <c r="L63" i="8"/>
  <c r="L64" i="8" s="1"/>
  <c r="L65" i="8" s="1"/>
  <c r="L8" i="1" s="1"/>
  <c r="N63" i="8"/>
  <c r="N64" i="8" s="1"/>
  <c r="N65" i="8" s="1"/>
  <c r="M8" i="1" s="1"/>
  <c r="D43" i="7"/>
  <c r="D44" i="7" s="1"/>
  <c r="D45" i="7" s="1"/>
  <c r="H7" i="1" s="1"/>
  <c r="H43" i="7"/>
  <c r="H44" i="7" s="1"/>
  <c r="H45" i="7" s="1"/>
  <c r="J7" i="1" s="1"/>
  <c r="L43" i="7"/>
  <c r="L44" i="7" s="1"/>
  <c r="L45" i="7" s="1"/>
  <c r="L7" i="1" s="1"/>
  <c r="F60" i="6"/>
  <c r="F61" i="6" s="1"/>
  <c r="F62" i="6" s="1"/>
  <c r="C6" i="1" s="1"/>
  <c r="H60" i="6"/>
  <c r="H61" i="6" s="1"/>
  <c r="H62" i="6" s="1"/>
  <c r="D6" i="1" s="1"/>
  <c r="J60" i="6"/>
  <c r="J61" i="6" s="1"/>
  <c r="J62" i="6" s="1"/>
  <c r="E6" i="1" s="1"/>
  <c r="L60" i="6"/>
  <c r="L61" i="6" s="1"/>
  <c r="L62" i="6" s="1"/>
  <c r="F6" i="1" s="1"/>
  <c r="N60" i="6"/>
  <c r="N61" i="6" s="1"/>
  <c r="N62" i="6" s="1"/>
  <c r="G6" i="1" s="1"/>
  <c r="D129" i="6"/>
  <c r="D130" i="6" s="1"/>
  <c r="D131" i="6" s="1"/>
  <c r="H6" i="1" s="1"/>
  <c r="F129" i="6"/>
  <c r="F130" i="6" s="1"/>
  <c r="F131" i="6" s="1"/>
  <c r="I6" i="1" s="1"/>
  <c r="H129" i="6"/>
  <c r="H130" i="6" s="1"/>
  <c r="H131" i="6" s="1"/>
  <c r="J6" i="1" s="1"/>
  <c r="J129" i="6"/>
  <c r="J130" i="6" s="1"/>
  <c r="J131" i="6" s="1"/>
  <c r="K6" i="1" s="1"/>
  <c r="L129" i="6"/>
  <c r="L130" i="6" s="1"/>
  <c r="L131" i="6" s="1"/>
  <c r="L6" i="1" s="1"/>
  <c r="N129" i="6"/>
  <c r="N130" i="6" s="1"/>
  <c r="N131" i="6" s="1"/>
  <c r="M6" i="1" s="1"/>
  <c r="F43" i="7"/>
  <c r="F44" i="7" s="1"/>
  <c r="F45" i="7" s="1"/>
  <c r="I7" i="1" s="1"/>
  <c r="J43" i="7"/>
  <c r="J44" i="7" s="1"/>
  <c r="J45" i="7" s="1"/>
  <c r="K7" i="1" s="1"/>
  <c r="N43" i="7"/>
  <c r="N44" i="7" s="1"/>
  <c r="N45" i="7" s="1"/>
  <c r="M7" i="1" s="1"/>
  <c r="N17" i="7"/>
  <c r="N18" i="7" s="1"/>
  <c r="N19" i="7" s="1"/>
  <c r="G7" i="1" s="1"/>
  <c r="L17" i="7"/>
  <c r="L18" i="7" s="1"/>
  <c r="L19" i="7" s="1"/>
  <c r="F7" i="1" s="1"/>
  <c r="J17" i="7"/>
  <c r="J18" i="7" s="1"/>
  <c r="J19" i="7" s="1"/>
  <c r="E7" i="1" s="1"/>
  <c r="H17" i="7"/>
  <c r="H18" i="7" s="1"/>
  <c r="H19" i="7" s="1"/>
  <c r="D7" i="1" s="1"/>
  <c r="D60" i="6"/>
  <c r="D61" i="6" s="1"/>
  <c r="D62" i="6" s="1"/>
  <c r="B6" i="1" s="1"/>
  <c r="D27" i="8"/>
  <c r="N103" i="18"/>
  <c r="N104" i="18" s="1"/>
  <c r="N105" i="18" s="1"/>
  <c r="M17" i="1" s="1"/>
  <c r="L103" i="18"/>
  <c r="L104" i="18" s="1"/>
  <c r="L105" i="18" s="1"/>
  <c r="L17" i="1" s="1"/>
  <c r="J103" i="18"/>
  <c r="J104" i="18" s="1"/>
  <c r="J105" i="18" s="1"/>
  <c r="K17" i="1" s="1"/>
  <c r="H103" i="18"/>
  <c r="H104" i="18" s="1"/>
  <c r="H105" i="18" s="1"/>
  <c r="J17" i="1" s="1"/>
  <c r="F103" i="18"/>
  <c r="F104" i="18" s="1"/>
  <c r="F105" i="18" s="1"/>
  <c r="I17" i="1" s="1"/>
  <c r="D103" i="18"/>
  <c r="D104" i="18" s="1"/>
  <c r="D105" i="18" s="1"/>
  <c r="H17" i="1" s="1"/>
  <c r="N47" i="18"/>
  <c r="N48" i="18" s="1"/>
  <c r="N49" i="18" s="1"/>
  <c r="G17" i="1" s="1"/>
  <c r="N81" i="17"/>
  <c r="N82" i="17" s="1"/>
  <c r="N83" i="17" s="1"/>
  <c r="M16" i="1" s="1"/>
  <c r="L81" i="17"/>
  <c r="L82" i="17" s="1"/>
  <c r="L83" i="17" s="1"/>
  <c r="L16" i="1" s="1"/>
  <c r="J81" i="17"/>
  <c r="J82" i="17" s="1"/>
  <c r="J83" i="17" s="1"/>
  <c r="K16" i="1" s="1"/>
  <c r="H81" i="17"/>
  <c r="H82" i="17" s="1"/>
  <c r="H83" i="17" s="1"/>
  <c r="J16" i="1" s="1"/>
  <c r="F81" i="17"/>
  <c r="F82" i="17" s="1"/>
  <c r="F83" i="17" s="1"/>
  <c r="I16" i="1" s="1"/>
  <c r="D81" i="17"/>
  <c r="D82" i="17" s="1"/>
  <c r="D83" i="17" s="1"/>
  <c r="H16" i="1" s="1"/>
  <c r="D36" i="17"/>
  <c r="D37" i="17" s="1"/>
  <c r="D38" i="17" s="1"/>
  <c r="B16" i="1" s="1"/>
  <c r="H36" i="17"/>
  <c r="H37" i="17" s="1"/>
  <c r="H38" i="17" s="1"/>
  <c r="D16" i="1" s="1"/>
  <c r="N77" i="16"/>
  <c r="N78" i="16" s="1"/>
  <c r="N79" i="16" s="1"/>
  <c r="M15" i="1" s="1"/>
  <c r="L77" i="16"/>
  <c r="L78" i="16" s="1"/>
  <c r="L79" i="16" s="1"/>
  <c r="L15" i="1" s="1"/>
  <c r="J77" i="16"/>
  <c r="J78" i="16" s="1"/>
  <c r="J79" i="16" s="1"/>
  <c r="K15" i="1" s="1"/>
  <c r="H77" i="16"/>
  <c r="H78" i="16" s="1"/>
  <c r="H79" i="16" s="1"/>
  <c r="J15" i="1" s="1"/>
  <c r="F77" i="16"/>
  <c r="F78" i="16" s="1"/>
  <c r="F79" i="16" s="1"/>
  <c r="I15" i="1" s="1"/>
  <c r="D77" i="16"/>
  <c r="D78" i="16" s="1"/>
  <c r="D79" i="16" s="1"/>
  <c r="H15" i="1" s="1"/>
  <c r="A27" i="24" l="1"/>
  <c r="A27" i="23"/>
  <c r="A27" i="22"/>
  <c r="A26" i="22"/>
  <c r="A27" i="21"/>
  <c r="A27" i="20"/>
  <c r="A26" i="20"/>
  <c r="A27" i="19"/>
  <c r="A39" i="23"/>
  <c r="A43" i="19"/>
  <c r="A48" i="19"/>
  <c r="A48" i="20"/>
  <c r="A48" i="21"/>
  <c r="A51" i="21"/>
  <c r="A48" i="22"/>
  <c r="A50" i="22"/>
  <c r="A48" i="23"/>
  <c r="A48" i="24"/>
  <c r="A67" i="24"/>
  <c r="A81" i="19"/>
  <c r="A78" i="22"/>
  <c r="A78" i="24"/>
  <c r="A84" i="22"/>
  <c r="A90" i="19"/>
  <c r="A27" i="25"/>
  <c r="A27" i="26"/>
  <c r="A27" i="27"/>
  <c r="A27" i="28"/>
  <c r="A27" i="29"/>
  <c r="A27" i="30"/>
  <c r="A48" i="25"/>
  <c r="A49" i="25"/>
  <c r="A49" i="26"/>
  <c r="A51" i="27"/>
  <c r="A48" i="28"/>
  <c r="A50" i="30"/>
  <c r="A48" i="30"/>
  <c r="A85" i="27"/>
  <c r="A90" i="29"/>
  <c r="A12" i="19"/>
  <c r="G77" i="25"/>
  <c r="H298" i="30"/>
  <c r="H298" i="29"/>
  <c r="H298" i="25"/>
  <c r="H298" i="24"/>
  <c r="H298" i="26"/>
  <c r="H298" i="22"/>
  <c r="H298" i="19"/>
  <c r="H298" i="28"/>
  <c r="H298" i="27"/>
  <c r="H298" i="23"/>
  <c r="H298" i="21"/>
  <c r="H298" i="20"/>
  <c r="L298" i="30"/>
  <c r="L298" i="29"/>
  <c r="L298" i="25"/>
  <c r="L298" i="24"/>
  <c r="L298" i="23"/>
  <c r="L298" i="26"/>
  <c r="L298" i="22"/>
  <c r="L298" i="19"/>
  <c r="G77" i="29"/>
  <c r="L298" i="28"/>
  <c r="L298" i="27"/>
  <c r="L298" i="21"/>
  <c r="L298" i="20"/>
  <c r="G77" i="26"/>
  <c r="I298" i="30"/>
  <c r="I298" i="29"/>
  <c r="I298" i="28"/>
  <c r="I298" i="27"/>
  <c r="I298" i="26"/>
  <c r="A298" i="26" s="1"/>
  <c r="I298" i="24"/>
  <c r="I298" i="23"/>
  <c r="I298" i="21"/>
  <c r="I298" i="20"/>
  <c r="I298" i="25"/>
  <c r="I298" i="22"/>
  <c r="I298" i="19"/>
  <c r="K298" i="28"/>
  <c r="K298" i="27"/>
  <c r="K298" i="26"/>
  <c r="G77" i="28"/>
  <c r="K298" i="29"/>
  <c r="K298" i="25"/>
  <c r="K298" i="21"/>
  <c r="K298" i="20"/>
  <c r="K298" i="30"/>
  <c r="K298" i="24"/>
  <c r="K298" i="23"/>
  <c r="K298" i="22"/>
  <c r="K298" i="19"/>
  <c r="G77" i="30"/>
  <c r="M298" i="30"/>
  <c r="A298" i="30" s="1"/>
  <c r="M298" i="29"/>
  <c r="M298" i="28"/>
  <c r="M298" i="27"/>
  <c r="M298" i="26"/>
  <c r="M298" i="24"/>
  <c r="M298" i="23"/>
  <c r="M298" i="21"/>
  <c r="M298" i="20"/>
  <c r="M298" i="25"/>
  <c r="M298" i="22"/>
  <c r="M298" i="19"/>
  <c r="B299" i="30"/>
  <c r="B299" i="29"/>
  <c r="B299" i="25"/>
  <c r="B299" i="24"/>
  <c r="B299" i="23"/>
  <c r="B299" i="28"/>
  <c r="B299" i="27"/>
  <c r="B299" i="22"/>
  <c r="B299" i="20"/>
  <c r="B299" i="19"/>
  <c r="G83" i="19"/>
  <c r="B299" i="26"/>
  <c r="B299" i="21"/>
  <c r="G83" i="26"/>
  <c r="I299" i="30"/>
  <c r="I299" i="29"/>
  <c r="I299" i="28"/>
  <c r="I299" i="27"/>
  <c r="I299" i="26"/>
  <c r="I299" i="24"/>
  <c r="I299" i="23"/>
  <c r="I299" i="21"/>
  <c r="I299" i="25"/>
  <c r="I299" i="22"/>
  <c r="I299" i="20"/>
  <c r="I299" i="19"/>
  <c r="G83" i="28"/>
  <c r="K299" i="28"/>
  <c r="K299" i="27"/>
  <c r="K299" i="26"/>
  <c r="K299" i="30"/>
  <c r="K299" i="25"/>
  <c r="K299" i="21"/>
  <c r="K299" i="29"/>
  <c r="K299" i="24"/>
  <c r="K299" i="23"/>
  <c r="K299" i="22"/>
  <c r="K299" i="20"/>
  <c r="K299" i="19"/>
  <c r="G83" i="30"/>
  <c r="M299" i="30"/>
  <c r="M299" i="29"/>
  <c r="M299" i="28"/>
  <c r="M299" i="27"/>
  <c r="M299" i="26"/>
  <c r="M299" i="24"/>
  <c r="M299" i="23"/>
  <c r="M299" i="21"/>
  <c r="M299" i="25"/>
  <c r="M299" i="22"/>
  <c r="M299" i="20"/>
  <c r="M299" i="19"/>
  <c r="G89" i="25"/>
  <c r="H300" i="30"/>
  <c r="H300" i="29"/>
  <c r="H300" i="25"/>
  <c r="H300" i="24"/>
  <c r="H300" i="23"/>
  <c r="H300" i="26"/>
  <c r="H300" i="22"/>
  <c r="H300" i="21"/>
  <c r="H300" i="19"/>
  <c r="H300" i="28"/>
  <c r="H300" i="27"/>
  <c r="H300" i="20"/>
  <c r="J300" i="30"/>
  <c r="J300" i="29"/>
  <c r="G89" i="27"/>
  <c r="J300" i="25"/>
  <c r="J300" i="24"/>
  <c r="J300" i="23"/>
  <c r="J300" i="28"/>
  <c r="J300" i="27"/>
  <c r="J300" i="22"/>
  <c r="J300" i="21"/>
  <c r="J300" i="19"/>
  <c r="J300" i="26"/>
  <c r="J300" i="20"/>
  <c r="L300" i="30"/>
  <c r="L300" i="29"/>
  <c r="G89" i="29"/>
  <c r="L300" i="25"/>
  <c r="L300" i="24"/>
  <c r="L300" i="23"/>
  <c r="L300" i="26"/>
  <c r="L300" i="22"/>
  <c r="L300" i="21"/>
  <c r="L300" i="19"/>
  <c r="L300" i="28"/>
  <c r="L300" i="27"/>
  <c r="L300" i="20"/>
  <c r="D290" i="30"/>
  <c r="D290" i="29"/>
  <c r="D290" i="25"/>
  <c r="D290" i="24"/>
  <c r="D290" i="26"/>
  <c r="D290" i="22"/>
  <c r="D290" i="19"/>
  <c r="D290" i="28"/>
  <c r="D290" i="27"/>
  <c r="D290" i="23"/>
  <c r="G29" i="21"/>
  <c r="D290" i="21"/>
  <c r="D290" i="20"/>
  <c r="F290" i="30"/>
  <c r="F290" i="29"/>
  <c r="G29" i="23"/>
  <c r="F290" i="25"/>
  <c r="F290" i="24"/>
  <c r="F290" i="28"/>
  <c r="F290" i="27"/>
  <c r="F290" i="22"/>
  <c r="F290" i="19"/>
  <c r="F290" i="26"/>
  <c r="F290" i="23"/>
  <c r="F290" i="21"/>
  <c r="F290" i="20"/>
  <c r="G29" i="30"/>
  <c r="M290" i="30"/>
  <c r="M290" i="29"/>
  <c r="M290" i="28"/>
  <c r="M290" i="27"/>
  <c r="M290" i="26"/>
  <c r="M290" i="24"/>
  <c r="M290" i="23"/>
  <c r="M290" i="21"/>
  <c r="M290" i="20"/>
  <c r="M290" i="25"/>
  <c r="M290" i="22"/>
  <c r="M290" i="19"/>
  <c r="G29" i="26"/>
  <c r="I290" i="30"/>
  <c r="I290" i="29"/>
  <c r="I290" i="28"/>
  <c r="I290" i="27"/>
  <c r="I290" i="26"/>
  <c r="I290" i="24"/>
  <c r="I290" i="23"/>
  <c r="I290" i="21"/>
  <c r="I290" i="20"/>
  <c r="I290" i="25"/>
  <c r="I290" i="22"/>
  <c r="I290" i="19"/>
  <c r="G23" i="29"/>
  <c r="L289" i="30"/>
  <c r="L289" i="29"/>
  <c r="L289" i="25"/>
  <c r="L289" i="24"/>
  <c r="L289" i="26"/>
  <c r="L289" i="22"/>
  <c r="L289" i="19"/>
  <c r="L289" i="28"/>
  <c r="L289" i="27"/>
  <c r="L289" i="23"/>
  <c r="L289" i="21"/>
  <c r="L289" i="20"/>
  <c r="G23" i="27"/>
  <c r="J289" i="30"/>
  <c r="J289" i="29"/>
  <c r="J289" i="25"/>
  <c r="J289" i="24"/>
  <c r="J289" i="28"/>
  <c r="J289" i="27"/>
  <c r="J289" i="22"/>
  <c r="J289" i="19"/>
  <c r="J289" i="26"/>
  <c r="J289" i="23"/>
  <c r="J289" i="21"/>
  <c r="J289" i="20"/>
  <c r="G23" i="25"/>
  <c r="H289" i="30"/>
  <c r="H289" i="29"/>
  <c r="H289" i="25"/>
  <c r="H289" i="24"/>
  <c r="H289" i="26"/>
  <c r="H289" i="22"/>
  <c r="H289" i="19"/>
  <c r="H289" i="28"/>
  <c r="H289" i="27"/>
  <c r="H289" i="23"/>
  <c r="H289" i="21"/>
  <c r="H289" i="20"/>
  <c r="G23" i="23"/>
  <c r="F289" i="30"/>
  <c r="F289" i="29"/>
  <c r="F289" i="25"/>
  <c r="F289" i="24"/>
  <c r="F289" i="28"/>
  <c r="F289" i="27"/>
  <c r="F289" i="22"/>
  <c r="F289" i="19"/>
  <c r="F289" i="26"/>
  <c r="F289" i="23"/>
  <c r="F289" i="21"/>
  <c r="F289" i="20"/>
  <c r="D289" i="30"/>
  <c r="D289" i="29"/>
  <c r="D289" i="25"/>
  <c r="D289" i="24"/>
  <c r="D289" i="26"/>
  <c r="D289" i="22"/>
  <c r="G23" i="21"/>
  <c r="D289" i="19"/>
  <c r="D289" i="28"/>
  <c r="D289" i="27"/>
  <c r="D289" i="23"/>
  <c r="D289" i="21"/>
  <c r="D289" i="20"/>
  <c r="L290" i="30"/>
  <c r="L290" i="29"/>
  <c r="L290" i="25"/>
  <c r="L290" i="24"/>
  <c r="L290" i="26"/>
  <c r="L290" i="22"/>
  <c r="L290" i="19"/>
  <c r="G29" i="29"/>
  <c r="L290" i="28"/>
  <c r="L290" i="27"/>
  <c r="L290" i="23"/>
  <c r="L290" i="21"/>
  <c r="L290" i="20"/>
  <c r="G29" i="25"/>
  <c r="H290" i="30"/>
  <c r="H290" i="29"/>
  <c r="H290" i="25"/>
  <c r="H290" i="24"/>
  <c r="H290" i="26"/>
  <c r="H290" i="22"/>
  <c r="H290" i="19"/>
  <c r="H290" i="28"/>
  <c r="H290" i="27"/>
  <c r="H290" i="23"/>
  <c r="H290" i="21"/>
  <c r="H290" i="20"/>
  <c r="G35" i="29"/>
  <c r="L291" i="30"/>
  <c r="L291" i="29"/>
  <c r="L291" i="25"/>
  <c r="L291" i="24"/>
  <c r="L291" i="26"/>
  <c r="L291" i="22"/>
  <c r="L291" i="20"/>
  <c r="L291" i="19"/>
  <c r="L291" i="28"/>
  <c r="L291" i="27"/>
  <c r="L291" i="23"/>
  <c r="L291" i="21"/>
  <c r="G35" i="27"/>
  <c r="J291" i="30"/>
  <c r="J291" i="29"/>
  <c r="J291" i="25"/>
  <c r="J291" i="24"/>
  <c r="J291" i="28"/>
  <c r="J291" i="27"/>
  <c r="J291" i="22"/>
  <c r="J291" i="20"/>
  <c r="J291" i="19"/>
  <c r="J291" i="26"/>
  <c r="J291" i="23"/>
  <c r="J291" i="21"/>
  <c r="H291" i="30"/>
  <c r="H291" i="29"/>
  <c r="G35" i="25"/>
  <c r="H291" i="25"/>
  <c r="H291" i="24"/>
  <c r="H291" i="26"/>
  <c r="H291" i="22"/>
  <c r="H291" i="20"/>
  <c r="H291" i="19"/>
  <c r="H291" i="28"/>
  <c r="H291" i="27"/>
  <c r="H291" i="23"/>
  <c r="H291" i="21"/>
  <c r="G35" i="23"/>
  <c r="F291" i="30"/>
  <c r="F291" i="29"/>
  <c r="F291" i="25"/>
  <c r="F291" i="24"/>
  <c r="F291" i="28"/>
  <c r="F291" i="27"/>
  <c r="F291" i="22"/>
  <c r="F291" i="20"/>
  <c r="F291" i="19"/>
  <c r="F291" i="26"/>
  <c r="F291" i="23"/>
  <c r="F291" i="21"/>
  <c r="D291" i="30"/>
  <c r="D291" i="29"/>
  <c r="D291" i="25"/>
  <c r="D291" i="24"/>
  <c r="D291" i="26"/>
  <c r="D291" i="22"/>
  <c r="G35" i="21"/>
  <c r="D291" i="20"/>
  <c r="D291" i="19"/>
  <c r="D291" i="28"/>
  <c r="D291" i="27"/>
  <c r="D291" i="23"/>
  <c r="D291" i="21"/>
  <c r="L292" i="30"/>
  <c r="L292" i="29"/>
  <c r="G41" i="29"/>
  <c r="L292" i="25"/>
  <c r="L292" i="24"/>
  <c r="L292" i="26"/>
  <c r="L292" i="22"/>
  <c r="L292" i="20"/>
  <c r="L292" i="19"/>
  <c r="L292" i="28"/>
  <c r="L292" i="27"/>
  <c r="L292" i="23"/>
  <c r="L292" i="21"/>
  <c r="D292" i="30"/>
  <c r="D292" i="29"/>
  <c r="D292" i="25"/>
  <c r="D292" i="24"/>
  <c r="D292" i="26"/>
  <c r="D292" i="22"/>
  <c r="D292" i="20"/>
  <c r="D292" i="19"/>
  <c r="D292" i="28"/>
  <c r="D292" i="27"/>
  <c r="D292" i="23"/>
  <c r="G41" i="21"/>
  <c r="D292" i="21"/>
  <c r="D286" i="30"/>
  <c r="D286" i="29"/>
  <c r="D286" i="25"/>
  <c r="D286" i="24"/>
  <c r="D286" i="26"/>
  <c r="D286" i="22"/>
  <c r="D286" i="19"/>
  <c r="D286" i="28"/>
  <c r="D286" i="27"/>
  <c r="D286" i="23"/>
  <c r="G5" i="21"/>
  <c r="D286" i="20"/>
  <c r="D286" i="21"/>
  <c r="B297" i="30"/>
  <c r="B297" i="29"/>
  <c r="B297" i="25"/>
  <c r="B297" i="24"/>
  <c r="B297" i="28"/>
  <c r="B297" i="27"/>
  <c r="B297" i="22"/>
  <c r="B297" i="19"/>
  <c r="G71" i="19"/>
  <c r="B297" i="26"/>
  <c r="B297" i="23"/>
  <c r="B297" i="21"/>
  <c r="B297" i="20"/>
  <c r="D297" i="30"/>
  <c r="D297" i="29"/>
  <c r="D297" i="25"/>
  <c r="D297" i="24"/>
  <c r="D297" i="26"/>
  <c r="D297" i="22"/>
  <c r="G71" i="21"/>
  <c r="D297" i="19"/>
  <c r="D297" i="28"/>
  <c r="D297" i="27"/>
  <c r="D297" i="23"/>
  <c r="D297" i="21"/>
  <c r="D297" i="20"/>
  <c r="G71" i="23"/>
  <c r="F297" i="30"/>
  <c r="F297" i="29"/>
  <c r="F297" i="25"/>
  <c r="F297" i="24"/>
  <c r="F297" i="28"/>
  <c r="F297" i="27"/>
  <c r="F297" i="22"/>
  <c r="F297" i="19"/>
  <c r="F297" i="26"/>
  <c r="F297" i="23"/>
  <c r="F297" i="21"/>
  <c r="F297" i="20"/>
  <c r="C290" i="28"/>
  <c r="C290" i="27"/>
  <c r="C290" i="26"/>
  <c r="C290" i="29"/>
  <c r="C290" i="25"/>
  <c r="C290" i="23"/>
  <c r="C290" i="21"/>
  <c r="C290" i="20"/>
  <c r="C290" i="30"/>
  <c r="C290" i="24"/>
  <c r="C290" i="22"/>
  <c r="G29" i="20"/>
  <c r="C290" i="19"/>
  <c r="M292" i="30"/>
  <c r="A292" i="30" s="1"/>
  <c r="M292" i="29"/>
  <c r="M292" i="28"/>
  <c r="M292" i="27"/>
  <c r="M292" i="26"/>
  <c r="G41" i="30"/>
  <c r="M292" i="24"/>
  <c r="M292" i="23"/>
  <c r="M292" i="21"/>
  <c r="M292" i="25"/>
  <c r="M292" i="22"/>
  <c r="M292" i="20"/>
  <c r="M292" i="19"/>
  <c r="G41" i="26"/>
  <c r="I292" i="30"/>
  <c r="I292" i="29"/>
  <c r="I292" i="28"/>
  <c r="I292" i="27"/>
  <c r="I292" i="26"/>
  <c r="I292" i="24"/>
  <c r="I292" i="23"/>
  <c r="I292" i="21"/>
  <c r="I292" i="25"/>
  <c r="I292" i="22"/>
  <c r="I292" i="20"/>
  <c r="I292" i="19"/>
  <c r="G41" i="23"/>
  <c r="F292" i="30"/>
  <c r="F292" i="29"/>
  <c r="F292" i="25"/>
  <c r="F292" i="24"/>
  <c r="F292" i="28"/>
  <c r="F292" i="27"/>
  <c r="F292" i="22"/>
  <c r="F292" i="20"/>
  <c r="F292" i="19"/>
  <c r="F292" i="26"/>
  <c r="F292" i="23"/>
  <c r="F292" i="21"/>
  <c r="C292" i="28"/>
  <c r="C292" i="27"/>
  <c r="C292" i="26"/>
  <c r="C292" i="29"/>
  <c r="C292" i="25"/>
  <c r="C292" i="23"/>
  <c r="C292" i="21"/>
  <c r="C292" i="30"/>
  <c r="C292" i="24"/>
  <c r="C292" i="22"/>
  <c r="G41" i="20"/>
  <c r="C292" i="20"/>
  <c r="C292" i="19"/>
  <c r="C294" i="28"/>
  <c r="C294" i="27"/>
  <c r="C294" i="26"/>
  <c r="C294" i="29"/>
  <c r="C294" i="25"/>
  <c r="C294" i="23"/>
  <c r="C294" i="21"/>
  <c r="C294" i="20"/>
  <c r="C294" i="30"/>
  <c r="C294" i="24"/>
  <c r="C294" i="22"/>
  <c r="G53" i="20"/>
  <c r="C294" i="19"/>
  <c r="B287" i="30"/>
  <c r="B287" i="29"/>
  <c r="B287" i="25"/>
  <c r="B287" i="24"/>
  <c r="B287" i="28"/>
  <c r="B287" i="27"/>
  <c r="B287" i="22"/>
  <c r="B287" i="20"/>
  <c r="B287" i="19"/>
  <c r="B287" i="26"/>
  <c r="B287" i="23"/>
  <c r="B287" i="21"/>
  <c r="G11" i="19"/>
  <c r="G53" i="24"/>
  <c r="G294" i="28"/>
  <c r="G294" i="27"/>
  <c r="G294" i="26"/>
  <c r="G294" i="30"/>
  <c r="G294" i="25"/>
  <c r="A294" i="25" s="1"/>
  <c r="G294" i="23"/>
  <c r="G294" i="21"/>
  <c r="G294" i="20"/>
  <c r="G294" i="29"/>
  <c r="G294" i="24"/>
  <c r="G294" i="22"/>
  <c r="G294" i="19"/>
  <c r="G11" i="30"/>
  <c r="M287" i="30"/>
  <c r="M287" i="28"/>
  <c r="M287" i="27"/>
  <c r="M287" i="26"/>
  <c r="M287" i="29"/>
  <c r="M287" i="24"/>
  <c r="M287" i="23"/>
  <c r="M287" i="21"/>
  <c r="M287" i="25"/>
  <c r="M287" i="22"/>
  <c r="M287" i="19"/>
  <c r="M287" i="20"/>
  <c r="H287" i="30"/>
  <c r="H287" i="29"/>
  <c r="H287" i="25"/>
  <c r="H287" i="24"/>
  <c r="H287" i="26"/>
  <c r="H287" i="22"/>
  <c r="H287" i="20"/>
  <c r="H287" i="19"/>
  <c r="G11" i="25"/>
  <c r="H287" i="28"/>
  <c r="H287" i="27"/>
  <c r="H287" i="23"/>
  <c r="H287" i="21"/>
  <c r="G11" i="28"/>
  <c r="K287" i="28"/>
  <c r="K287" i="27"/>
  <c r="K287" i="26"/>
  <c r="K287" i="30"/>
  <c r="K287" i="25"/>
  <c r="K287" i="23"/>
  <c r="K287" i="21"/>
  <c r="K287" i="29"/>
  <c r="K287" i="24"/>
  <c r="K287" i="22"/>
  <c r="K287" i="20"/>
  <c r="K287" i="19"/>
  <c r="G5" i="26"/>
  <c r="I286" i="30"/>
  <c r="I286" i="28"/>
  <c r="I286" i="27"/>
  <c r="I286" i="26"/>
  <c r="I286" i="29"/>
  <c r="I286" i="24"/>
  <c r="I286" i="23"/>
  <c r="I286" i="21"/>
  <c r="I286" i="20"/>
  <c r="I286" i="25"/>
  <c r="I286" i="22"/>
  <c r="I286" i="19"/>
  <c r="C286" i="28"/>
  <c r="C286" i="27"/>
  <c r="C286" i="26"/>
  <c r="C286" i="25"/>
  <c r="C286" i="23"/>
  <c r="C286" i="21"/>
  <c r="C286" i="20"/>
  <c r="C286" i="30"/>
  <c r="C286" i="29"/>
  <c r="C286" i="24"/>
  <c r="C286" i="22"/>
  <c r="G5" i="20"/>
  <c r="C286" i="19"/>
  <c r="K286" i="28"/>
  <c r="K286" i="27"/>
  <c r="K286" i="26"/>
  <c r="K286" i="25"/>
  <c r="K286" i="23"/>
  <c r="K286" i="21"/>
  <c r="K286" i="20"/>
  <c r="G5" i="28"/>
  <c r="K286" i="30"/>
  <c r="K286" i="29"/>
  <c r="K286" i="24"/>
  <c r="K286" i="22"/>
  <c r="K286" i="19"/>
  <c r="G5" i="30"/>
  <c r="M286" i="30"/>
  <c r="M286" i="28"/>
  <c r="M286" i="27"/>
  <c r="M286" i="26"/>
  <c r="M286" i="29"/>
  <c r="M286" i="24"/>
  <c r="M286" i="23"/>
  <c r="M286" i="21"/>
  <c r="M286" i="20"/>
  <c r="M286" i="25"/>
  <c r="M286" i="22"/>
  <c r="M286" i="19"/>
  <c r="G11" i="22"/>
  <c r="E287" i="30"/>
  <c r="E287" i="28"/>
  <c r="E287" i="27"/>
  <c r="E287" i="26"/>
  <c r="E287" i="29"/>
  <c r="E287" i="24"/>
  <c r="E287" i="23"/>
  <c r="E287" i="21"/>
  <c r="E287" i="25"/>
  <c r="E287" i="22"/>
  <c r="E287" i="19"/>
  <c r="E287" i="20"/>
  <c r="D294" i="30"/>
  <c r="D294" i="29"/>
  <c r="D294" i="25"/>
  <c r="D294" i="24"/>
  <c r="D294" i="26"/>
  <c r="D294" i="22"/>
  <c r="D294" i="19"/>
  <c r="D294" i="28"/>
  <c r="D294" i="27"/>
  <c r="D294" i="23"/>
  <c r="G53" i="21"/>
  <c r="D294" i="20"/>
  <c r="D294" i="21"/>
  <c r="A294" i="21" s="1"/>
  <c r="P262" i="19"/>
  <c r="P263" i="19"/>
  <c r="P261" i="19"/>
  <c r="P260" i="19"/>
  <c r="A7" i="30"/>
  <c r="A9" i="22"/>
  <c r="A15" i="27"/>
  <c r="A15" i="25"/>
  <c r="A15" i="22"/>
  <c r="A13" i="19"/>
  <c r="A26" i="23"/>
  <c r="A39" i="22"/>
  <c r="A36" i="19"/>
  <c r="A38" i="19"/>
  <c r="A43" i="30"/>
  <c r="A45" i="30"/>
  <c r="A42" i="29"/>
  <c r="A45" i="28"/>
  <c r="A44" i="28"/>
  <c r="A45" i="25"/>
  <c r="A42" i="22"/>
  <c r="A45" i="21"/>
  <c r="A44" i="21"/>
  <c r="A45" i="19"/>
  <c r="A42" i="19"/>
  <c r="A50" i="29"/>
  <c r="A51" i="29"/>
  <c r="A49" i="27"/>
  <c r="A49" i="23"/>
  <c r="A51" i="23"/>
  <c r="A49" i="21"/>
  <c r="A49" i="19"/>
  <c r="A55" i="23"/>
  <c r="A56" i="23"/>
  <c r="A57" i="22"/>
  <c r="A55" i="21"/>
  <c r="A61" i="30"/>
  <c r="A62" i="30"/>
  <c r="A61" i="29"/>
  <c r="A63" i="29"/>
  <c r="A61" i="28"/>
  <c r="A62" i="28"/>
  <c r="A62" i="27"/>
  <c r="A63" i="27"/>
  <c r="A60" i="27"/>
  <c r="A61" i="26"/>
  <c r="A63" i="26"/>
  <c r="A61" i="25"/>
  <c r="A63" i="25"/>
  <c r="A61" i="24"/>
  <c r="A62" i="24"/>
  <c r="A60" i="23"/>
  <c r="A63" i="22"/>
  <c r="A60" i="22"/>
  <c r="A61" i="21"/>
  <c r="A62" i="21"/>
  <c r="A61" i="20"/>
  <c r="A60" i="20"/>
  <c r="A60" i="19"/>
  <c r="A62" i="19"/>
  <c r="A66" i="30"/>
  <c r="A68" i="29"/>
  <c r="A67" i="29"/>
  <c r="A69" i="27"/>
  <c r="A68" i="27"/>
  <c r="A66" i="25"/>
  <c r="A67" i="23"/>
  <c r="A66" i="23"/>
  <c r="A67" i="21"/>
  <c r="A69" i="21"/>
  <c r="A79" i="30"/>
  <c r="A78" i="30"/>
  <c r="A79" i="28"/>
  <c r="A78" i="28"/>
  <c r="A79" i="26"/>
  <c r="A78" i="26"/>
  <c r="A80" i="24"/>
  <c r="A79" i="24"/>
  <c r="A80" i="22"/>
  <c r="A79" i="22"/>
  <c r="A80" i="20"/>
  <c r="A78" i="20"/>
  <c r="A78" i="19"/>
  <c r="A84" i="30"/>
  <c r="A86" i="30"/>
  <c r="A85" i="29"/>
  <c r="A87" i="28"/>
  <c r="A86" i="27"/>
  <c r="A84" i="26"/>
  <c r="A86" i="26"/>
  <c r="A86" i="25"/>
  <c r="A84" i="24"/>
  <c r="A86" i="24"/>
  <c r="A86" i="23"/>
  <c r="A85" i="23"/>
  <c r="A87" i="22"/>
  <c r="A85" i="21"/>
  <c r="A86" i="20"/>
  <c r="A85" i="20"/>
  <c r="A85" i="19"/>
  <c r="A84" i="19"/>
  <c r="A92" i="29"/>
  <c r="A91" i="29"/>
  <c r="A91" i="27"/>
  <c r="A90" i="27"/>
  <c r="A90" i="25"/>
  <c r="A91" i="25"/>
  <c r="A91" i="23"/>
  <c r="A90" i="23"/>
  <c r="P262" i="30"/>
  <c r="P263" i="30"/>
  <c r="P260" i="30"/>
  <c r="P261" i="30"/>
  <c r="A6" i="29"/>
  <c r="A6" i="28"/>
  <c r="A6" i="27"/>
  <c r="A6" i="26"/>
  <c r="A6" i="25"/>
  <c r="N155" i="24"/>
  <c r="A9" i="24" s="1"/>
  <c r="N152" i="24"/>
  <c r="A6" i="24" s="1"/>
  <c r="N153" i="24"/>
  <c r="A7" i="24" s="1"/>
  <c r="N154" i="24"/>
  <c r="A7" i="23"/>
  <c r="A6" i="23"/>
  <c r="A6" i="22"/>
  <c r="A6" i="21"/>
  <c r="A7" i="20"/>
  <c r="A6" i="20"/>
  <c r="A13" i="30"/>
  <c r="A14" i="30"/>
  <c r="A13" i="29"/>
  <c r="A12" i="29"/>
  <c r="A13" i="28"/>
  <c r="A14" i="28"/>
  <c r="A12" i="27"/>
  <c r="A13" i="26"/>
  <c r="A14" i="26"/>
  <c r="A13" i="25"/>
  <c r="A12" i="25"/>
  <c r="N159" i="24"/>
  <c r="A14" i="24" s="1"/>
  <c r="N160" i="24"/>
  <c r="A15" i="24" s="1"/>
  <c r="N157" i="24"/>
  <c r="N158" i="24"/>
  <c r="A13" i="24" s="1"/>
  <c r="N160" i="23"/>
  <c r="A15" i="23" s="1"/>
  <c r="N159" i="23"/>
  <c r="A14" i="23" s="1"/>
  <c r="N157" i="23"/>
  <c r="A12" i="23" s="1"/>
  <c r="N158" i="23"/>
  <c r="A13" i="23" s="1"/>
  <c r="A13" i="22"/>
  <c r="A14" i="22"/>
  <c r="A13" i="21"/>
  <c r="A15" i="21"/>
  <c r="N157" i="20"/>
  <c r="A12" i="20" s="1"/>
  <c r="N160" i="20"/>
  <c r="A15" i="20" s="1"/>
  <c r="N159" i="20"/>
  <c r="A14" i="20" s="1"/>
  <c r="N158" i="20"/>
  <c r="A13" i="20" s="1"/>
  <c r="A25" i="30"/>
  <c r="A25" i="29"/>
  <c r="A25" i="28"/>
  <c r="A24" i="27"/>
  <c r="A25" i="26"/>
  <c r="A25" i="25"/>
  <c r="A24" i="24"/>
  <c r="A25" i="23"/>
  <c r="A24" i="22"/>
  <c r="A25" i="21"/>
  <c r="A24" i="20"/>
  <c r="A24" i="19"/>
  <c r="A31" i="19"/>
  <c r="A30" i="19"/>
  <c r="A36" i="30"/>
  <c r="A39" i="30"/>
  <c r="A37" i="29"/>
  <c r="A39" i="29"/>
  <c r="A36" i="28"/>
  <c r="A39" i="28"/>
  <c r="A37" i="27"/>
  <c r="A38" i="27"/>
  <c r="A36" i="26"/>
  <c r="A39" i="26"/>
  <c r="A36" i="25"/>
  <c r="A39" i="25"/>
  <c r="A37" i="24"/>
  <c r="A37" i="23"/>
  <c r="A38" i="23"/>
  <c r="A37" i="22"/>
  <c r="A38" i="22"/>
  <c r="A36" i="21"/>
  <c r="A39" i="21"/>
  <c r="A37" i="20"/>
  <c r="A38" i="20"/>
  <c r="A44" i="29"/>
  <c r="A45" i="29"/>
  <c r="A44" i="27"/>
  <c r="A43" i="27"/>
  <c r="A44" i="26"/>
  <c r="A45" i="26"/>
  <c r="A43" i="24"/>
  <c r="A45" i="24"/>
  <c r="A42" i="23"/>
  <c r="A43" i="23"/>
  <c r="A43" i="22"/>
  <c r="A43" i="20"/>
  <c r="A42" i="20"/>
  <c r="A49" i="28"/>
  <c r="A50" i="27"/>
  <c r="A51" i="26"/>
  <c r="A50" i="23"/>
  <c r="A49" i="22"/>
  <c r="A51" i="22"/>
  <c r="A50" i="21"/>
  <c r="A49" i="20"/>
  <c r="A51" i="20"/>
  <c r="A54" i="24"/>
  <c r="A57" i="24"/>
  <c r="A55" i="22"/>
  <c r="A56" i="22"/>
  <c r="A57" i="21"/>
  <c r="A55" i="20"/>
  <c r="A54" i="20"/>
  <c r="A57" i="19"/>
  <c r="A55" i="19"/>
  <c r="A63" i="30"/>
  <c r="A63" i="21"/>
  <c r="A69" i="30"/>
  <c r="A68" i="30"/>
  <c r="A68" i="28"/>
  <c r="A67" i="28"/>
  <c r="A66" i="27"/>
  <c r="A67" i="26"/>
  <c r="A68" i="26"/>
  <c r="A68" i="25"/>
  <c r="A69" i="24"/>
  <c r="A67" i="22"/>
  <c r="A66" i="22"/>
  <c r="A66" i="21"/>
  <c r="A69" i="20"/>
  <c r="A66" i="20"/>
  <c r="A79" i="29"/>
  <c r="A78" i="29"/>
  <c r="A80" i="27"/>
  <c r="A79" i="27"/>
  <c r="A79" i="25"/>
  <c r="A78" i="25"/>
  <c r="A78" i="23"/>
  <c r="A79" i="23"/>
  <c r="A79" i="21"/>
  <c r="A78" i="21"/>
  <c r="A85" i="30"/>
  <c r="A84" i="29"/>
  <c r="A86" i="29"/>
  <c r="A85" i="28"/>
  <c r="A84" i="27"/>
  <c r="A87" i="27"/>
  <c r="A85" i="26"/>
  <c r="A85" i="25"/>
  <c r="A87" i="25"/>
  <c r="A87" i="23"/>
  <c r="A84" i="23"/>
  <c r="A86" i="22"/>
  <c r="A84" i="21"/>
  <c r="A86" i="21"/>
  <c r="A90" i="30"/>
  <c r="A91" i="30"/>
  <c r="A90" i="28"/>
  <c r="A91" i="28"/>
  <c r="A90" i="26"/>
  <c r="A91" i="26"/>
  <c r="A91" i="24"/>
  <c r="A90" i="24"/>
  <c r="A91" i="22"/>
  <c r="A90" i="22"/>
  <c r="G77" i="27"/>
  <c r="J298" i="30"/>
  <c r="J298" i="29"/>
  <c r="J298" i="25"/>
  <c r="J298" i="24"/>
  <c r="J298" i="23"/>
  <c r="J298" i="28"/>
  <c r="J298" i="27"/>
  <c r="A298" i="27" s="1"/>
  <c r="J298" i="22"/>
  <c r="J298" i="19"/>
  <c r="J298" i="26"/>
  <c r="J298" i="21"/>
  <c r="J298" i="20"/>
  <c r="D299" i="30"/>
  <c r="D299" i="29"/>
  <c r="D299" i="25"/>
  <c r="D299" i="24"/>
  <c r="D299" i="23"/>
  <c r="D299" i="26"/>
  <c r="D299" i="22"/>
  <c r="G83" i="21"/>
  <c r="D299" i="20"/>
  <c r="D299" i="19"/>
  <c r="D299" i="28"/>
  <c r="D299" i="27"/>
  <c r="D299" i="21"/>
  <c r="H299" i="30"/>
  <c r="H299" i="29"/>
  <c r="G83" i="25"/>
  <c r="H299" i="25"/>
  <c r="H299" i="24"/>
  <c r="H299" i="23"/>
  <c r="H299" i="26"/>
  <c r="H299" i="22"/>
  <c r="H299" i="20"/>
  <c r="H299" i="19"/>
  <c r="H299" i="28"/>
  <c r="H299" i="27"/>
  <c r="H299" i="21"/>
  <c r="G83" i="27"/>
  <c r="J299" i="30"/>
  <c r="J299" i="29"/>
  <c r="J299" i="25"/>
  <c r="J299" i="24"/>
  <c r="J299" i="23"/>
  <c r="J299" i="28"/>
  <c r="J299" i="27"/>
  <c r="A299" i="27" s="1"/>
  <c r="J299" i="22"/>
  <c r="J299" i="20"/>
  <c r="J299" i="19"/>
  <c r="J299" i="26"/>
  <c r="J299" i="21"/>
  <c r="G83" i="29"/>
  <c r="L299" i="30"/>
  <c r="L299" i="29"/>
  <c r="A299" i="29" s="1"/>
  <c r="L299" i="25"/>
  <c r="L299" i="24"/>
  <c r="L299" i="23"/>
  <c r="L299" i="26"/>
  <c r="L299" i="22"/>
  <c r="L299" i="20"/>
  <c r="L299" i="19"/>
  <c r="L299" i="28"/>
  <c r="L299" i="27"/>
  <c r="L299" i="21"/>
  <c r="G89" i="24"/>
  <c r="G300" i="28"/>
  <c r="G300" i="27"/>
  <c r="G300" i="26"/>
  <c r="G300" i="30"/>
  <c r="G300" i="25"/>
  <c r="G300" i="20"/>
  <c r="G300" i="29"/>
  <c r="G300" i="24"/>
  <c r="G300" i="23"/>
  <c r="G300" i="22"/>
  <c r="G300" i="21"/>
  <c r="G300" i="19"/>
  <c r="G89" i="26"/>
  <c r="I300" i="30"/>
  <c r="I300" i="29"/>
  <c r="I300" i="28"/>
  <c r="I300" i="27"/>
  <c r="I300" i="26"/>
  <c r="A300" i="26" s="1"/>
  <c r="I300" i="24"/>
  <c r="I300" i="23"/>
  <c r="I300" i="20"/>
  <c r="I300" i="25"/>
  <c r="I300" i="22"/>
  <c r="I300" i="21"/>
  <c r="I300" i="19"/>
  <c r="G89" i="28"/>
  <c r="K300" i="28"/>
  <c r="A300" i="28" s="1"/>
  <c r="K300" i="27"/>
  <c r="K300" i="26"/>
  <c r="K300" i="29"/>
  <c r="K300" i="25"/>
  <c r="K300" i="20"/>
  <c r="K300" i="30"/>
  <c r="K300" i="24"/>
  <c r="K300" i="23"/>
  <c r="K300" i="22"/>
  <c r="K300" i="21"/>
  <c r="K300" i="19"/>
  <c r="M300" i="30"/>
  <c r="A300" i="30" s="1"/>
  <c r="M300" i="29"/>
  <c r="M300" i="28"/>
  <c r="M300" i="27"/>
  <c r="M300" i="26"/>
  <c r="G89" i="30"/>
  <c r="M300" i="24"/>
  <c r="M300" i="23"/>
  <c r="M300" i="20"/>
  <c r="M300" i="25"/>
  <c r="M300" i="22"/>
  <c r="M300" i="21"/>
  <c r="M300" i="19"/>
  <c r="B289" i="30"/>
  <c r="B289" i="29"/>
  <c r="B289" i="25"/>
  <c r="B289" i="24"/>
  <c r="B289" i="28"/>
  <c r="B289" i="27"/>
  <c r="B289" i="22"/>
  <c r="B289" i="19"/>
  <c r="B289" i="26"/>
  <c r="B289" i="23"/>
  <c r="B289" i="21"/>
  <c r="B289" i="20"/>
  <c r="G23" i="19"/>
  <c r="G29" i="22"/>
  <c r="E290" i="30"/>
  <c r="E290" i="29"/>
  <c r="E290" i="28"/>
  <c r="E290" i="27"/>
  <c r="E290" i="26"/>
  <c r="E290" i="24"/>
  <c r="E290" i="23"/>
  <c r="E290" i="21"/>
  <c r="E290" i="20"/>
  <c r="E290" i="25"/>
  <c r="E290" i="22"/>
  <c r="A290" i="22" s="1"/>
  <c r="E290" i="19"/>
  <c r="G29" i="24"/>
  <c r="G290" i="28"/>
  <c r="G290" i="27"/>
  <c r="G290" i="26"/>
  <c r="G290" i="30"/>
  <c r="G290" i="25"/>
  <c r="G290" i="23"/>
  <c r="G290" i="21"/>
  <c r="G290" i="20"/>
  <c r="G290" i="29"/>
  <c r="G290" i="24"/>
  <c r="A290" i="24" s="1"/>
  <c r="G290" i="22"/>
  <c r="G290" i="19"/>
  <c r="K290" i="28"/>
  <c r="K290" i="27"/>
  <c r="K290" i="26"/>
  <c r="G29" i="28"/>
  <c r="K290" i="29"/>
  <c r="K290" i="25"/>
  <c r="K290" i="23"/>
  <c r="K290" i="21"/>
  <c r="K290" i="20"/>
  <c r="K290" i="30"/>
  <c r="K290" i="24"/>
  <c r="K290" i="22"/>
  <c r="K290" i="19"/>
  <c r="G23" i="30"/>
  <c r="M289" i="30"/>
  <c r="M289" i="29"/>
  <c r="M289" i="28"/>
  <c r="M289" i="27"/>
  <c r="M289" i="26"/>
  <c r="M289" i="24"/>
  <c r="M289" i="23"/>
  <c r="M289" i="21"/>
  <c r="M289" i="20"/>
  <c r="M289" i="25"/>
  <c r="M289" i="22"/>
  <c r="M289" i="19"/>
  <c r="G23" i="28"/>
  <c r="K289" i="28"/>
  <c r="A289" i="28" s="1"/>
  <c r="K289" i="27"/>
  <c r="K289" i="26"/>
  <c r="K289" i="30"/>
  <c r="K289" i="25"/>
  <c r="K289" i="23"/>
  <c r="K289" i="21"/>
  <c r="K289" i="20"/>
  <c r="K289" i="29"/>
  <c r="K289" i="24"/>
  <c r="K289" i="22"/>
  <c r="K289" i="19"/>
  <c r="I289" i="30"/>
  <c r="I289" i="29"/>
  <c r="I289" i="28"/>
  <c r="I289" i="27"/>
  <c r="I289" i="26"/>
  <c r="A289" i="26" s="1"/>
  <c r="G23" i="26"/>
  <c r="I289" i="24"/>
  <c r="I289" i="23"/>
  <c r="I289" i="21"/>
  <c r="I289" i="20"/>
  <c r="I289" i="25"/>
  <c r="I289" i="22"/>
  <c r="I289" i="19"/>
  <c r="G23" i="24"/>
  <c r="G289" i="28"/>
  <c r="G289" i="27"/>
  <c r="G289" i="26"/>
  <c r="G289" i="29"/>
  <c r="G289" i="25"/>
  <c r="G289" i="23"/>
  <c r="G289" i="21"/>
  <c r="G289" i="20"/>
  <c r="G289" i="30"/>
  <c r="G289" i="24"/>
  <c r="G289" i="22"/>
  <c r="G289" i="19"/>
  <c r="G23" i="22"/>
  <c r="E289" i="30"/>
  <c r="E289" i="29"/>
  <c r="E289" i="28"/>
  <c r="E289" i="27"/>
  <c r="E289" i="26"/>
  <c r="E289" i="24"/>
  <c r="E289" i="23"/>
  <c r="E289" i="21"/>
  <c r="E289" i="20"/>
  <c r="E289" i="25"/>
  <c r="E289" i="22"/>
  <c r="E289" i="19"/>
  <c r="C289" i="28"/>
  <c r="C289" i="27"/>
  <c r="C289" i="26"/>
  <c r="C289" i="30"/>
  <c r="C289" i="25"/>
  <c r="C289" i="23"/>
  <c r="C289" i="21"/>
  <c r="G23" i="20"/>
  <c r="C289" i="20"/>
  <c r="A289" i="20" s="1"/>
  <c r="C289" i="29"/>
  <c r="C289" i="24"/>
  <c r="C289" i="22"/>
  <c r="C289" i="19"/>
  <c r="G29" i="27"/>
  <c r="J290" i="30"/>
  <c r="J290" i="29"/>
  <c r="J290" i="25"/>
  <c r="J290" i="24"/>
  <c r="J290" i="28"/>
  <c r="J290" i="27"/>
  <c r="A290" i="27" s="1"/>
  <c r="J290" i="22"/>
  <c r="J290" i="19"/>
  <c r="J290" i="26"/>
  <c r="J290" i="23"/>
  <c r="J290" i="21"/>
  <c r="J290" i="20"/>
  <c r="G35" i="30"/>
  <c r="M291" i="30"/>
  <c r="A291" i="30" s="1"/>
  <c r="M291" i="29"/>
  <c r="M291" i="28"/>
  <c r="M291" i="27"/>
  <c r="M291" i="26"/>
  <c r="M291" i="24"/>
  <c r="M291" i="23"/>
  <c r="M291" i="21"/>
  <c r="M291" i="25"/>
  <c r="M291" i="22"/>
  <c r="M291" i="20"/>
  <c r="M291" i="19"/>
  <c r="G35" i="28"/>
  <c r="K291" i="28"/>
  <c r="A291" i="28" s="1"/>
  <c r="K291" i="27"/>
  <c r="K291" i="26"/>
  <c r="K291" i="30"/>
  <c r="K291" i="25"/>
  <c r="K291" i="23"/>
  <c r="K291" i="21"/>
  <c r="K291" i="29"/>
  <c r="K291" i="24"/>
  <c r="K291" i="22"/>
  <c r="K291" i="20"/>
  <c r="K291" i="19"/>
  <c r="G35" i="26"/>
  <c r="I291" i="30"/>
  <c r="I291" i="29"/>
  <c r="I291" i="28"/>
  <c r="I291" i="27"/>
  <c r="I291" i="26"/>
  <c r="A291" i="26" s="1"/>
  <c r="I291" i="24"/>
  <c r="I291" i="23"/>
  <c r="I291" i="21"/>
  <c r="I291" i="25"/>
  <c r="I291" i="22"/>
  <c r="I291" i="20"/>
  <c r="I291" i="19"/>
  <c r="G35" i="24"/>
  <c r="G291" i="28"/>
  <c r="G291" i="27"/>
  <c r="G291" i="26"/>
  <c r="G291" i="29"/>
  <c r="G291" i="25"/>
  <c r="G291" i="23"/>
  <c r="G291" i="21"/>
  <c r="G291" i="30"/>
  <c r="G291" i="24"/>
  <c r="A291" i="24" s="1"/>
  <c r="G291" i="22"/>
  <c r="G291" i="20"/>
  <c r="G291" i="19"/>
  <c r="G35" i="22"/>
  <c r="E291" i="30"/>
  <c r="E291" i="29"/>
  <c r="E291" i="28"/>
  <c r="E291" i="27"/>
  <c r="E291" i="26"/>
  <c r="E291" i="24"/>
  <c r="E291" i="23"/>
  <c r="E291" i="21"/>
  <c r="E291" i="25"/>
  <c r="E291" i="22"/>
  <c r="A291" i="22" s="1"/>
  <c r="E291" i="20"/>
  <c r="E291" i="19"/>
  <c r="C291" i="28"/>
  <c r="C291" i="27"/>
  <c r="C291" i="26"/>
  <c r="C291" i="30"/>
  <c r="C291" i="25"/>
  <c r="C291" i="23"/>
  <c r="C291" i="21"/>
  <c r="G35" i="20"/>
  <c r="C291" i="29"/>
  <c r="C291" i="24"/>
  <c r="C291" i="22"/>
  <c r="C291" i="20"/>
  <c r="C291" i="19"/>
  <c r="G41" i="25"/>
  <c r="H292" i="30"/>
  <c r="H292" i="29"/>
  <c r="H292" i="25"/>
  <c r="H292" i="24"/>
  <c r="H292" i="26"/>
  <c r="H292" i="22"/>
  <c r="H292" i="20"/>
  <c r="H292" i="19"/>
  <c r="H292" i="28"/>
  <c r="H292" i="27"/>
  <c r="H292" i="23"/>
  <c r="H292" i="21"/>
  <c r="B292" i="30"/>
  <c r="B292" i="29"/>
  <c r="B292" i="25"/>
  <c r="B292" i="24"/>
  <c r="B292" i="28"/>
  <c r="B292" i="27"/>
  <c r="B292" i="22"/>
  <c r="B292" i="20"/>
  <c r="A292" i="20" s="1"/>
  <c r="B292" i="19"/>
  <c r="B292" i="26"/>
  <c r="B292" i="23"/>
  <c r="B292" i="21"/>
  <c r="G41" i="19"/>
  <c r="J292" i="30"/>
  <c r="J292" i="29"/>
  <c r="G41" i="27"/>
  <c r="J292" i="25"/>
  <c r="J292" i="24"/>
  <c r="J292" i="28"/>
  <c r="J292" i="27"/>
  <c r="A292" i="27" s="1"/>
  <c r="J292" i="22"/>
  <c r="J292" i="20"/>
  <c r="J292" i="19"/>
  <c r="J292" i="26"/>
  <c r="J292" i="23"/>
  <c r="J292" i="21"/>
  <c r="C297" i="28"/>
  <c r="C297" i="27"/>
  <c r="C297" i="26"/>
  <c r="C297" i="30"/>
  <c r="C297" i="25"/>
  <c r="C297" i="23"/>
  <c r="C297" i="21"/>
  <c r="G71" i="20"/>
  <c r="C297" i="20"/>
  <c r="A297" i="20" s="1"/>
  <c r="C297" i="29"/>
  <c r="C297" i="24"/>
  <c r="C297" i="22"/>
  <c r="C297" i="19"/>
  <c r="G71" i="22"/>
  <c r="E297" i="30"/>
  <c r="E297" i="29"/>
  <c r="E297" i="28"/>
  <c r="E297" i="27"/>
  <c r="E297" i="26"/>
  <c r="E297" i="24"/>
  <c r="E297" i="23"/>
  <c r="E297" i="21"/>
  <c r="E297" i="20"/>
  <c r="E297" i="25"/>
  <c r="E297" i="22"/>
  <c r="A297" i="22" s="1"/>
  <c r="E297" i="19"/>
  <c r="G71" i="24"/>
  <c r="G297" i="28"/>
  <c r="G297" i="27"/>
  <c r="G297" i="26"/>
  <c r="G297" i="29"/>
  <c r="G297" i="25"/>
  <c r="A297" i="25" s="1"/>
  <c r="G297" i="23"/>
  <c r="G297" i="21"/>
  <c r="G297" i="20"/>
  <c r="G297" i="30"/>
  <c r="G297" i="24"/>
  <c r="A297" i="24" s="1"/>
  <c r="G297" i="22"/>
  <c r="G297" i="19"/>
  <c r="B290" i="30"/>
  <c r="B290" i="29"/>
  <c r="B290" i="25"/>
  <c r="B290" i="24"/>
  <c r="B290" i="28"/>
  <c r="B290" i="27"/>
  <c r="B290" i="22"/>
  <c r="B290" i="19"/>
  <c r="B290" i="26"/>
  <c r="B290" i="23"/>
  <c r="B290" i="21"/>
  <c r="B290" i="20"/>
  <c r="A290" i="20" s="1"/>
  <c r="G29" i="19"/>
  <c r="G41" i="28"/>
  <c r="K292" i="28"/>
  <c r="K292" i="27"/>
  <c r="K292" i="26"/>
  <c r="K292" i="29"/>
  <c r="K292" i="25"/>
  <c r="K292" i="23"/>
  <c r="K292" i="21"/>
  <c r="K292" i="30"/>
  <c r="K292" i="24"/>
  <c r="K292" i="22"/>
  <c r="K292" i="20"/>
  <c r="K292" i="19"/>
  <c r="G41" i="24"/>
  <c r="G292" i="28"/>
  <c r="G292" i="27"/>
  <c r="G292" i="26"/>
  <c r="G292" i="30"/>
  <c r="G292" i="25"/>
  <c r="G292" i="23"/>
  <c r="G292" i="21"/>
  <c r="G292" i="29"/>
  <c r="G292" i="24"/>
  <c r="A292" i="24" s="1"/>
  <c r="G292" i="22"/>
  <c r="G292" i="20"/>
  <c r="G292" i="19"/>
  <c r="G41" i="22"/>
  <c r="E292" i="30"/>
  <c r="E292" i="29"/>
  <c r="E292" i="28"/>
  <c r="E292" i="27"/>
  <c r="E292" i="26"/>
  <c r="E292" i="24"/>
  <c r="E292" i="23"/>
  <c r="E292" i="21"/>
  <c r="E292" i="25"/>
  <c r="E292" i="22"/>
  <c r="E292" i="20"/>
  <c r="E292" i="19"/>
  <c r="G53" i="22"/>
  <c r="E294" i="30"/>
  <c r="E294" i="29"/>
  <c r="E294" i="28"/>
  <c r="E294" i="27"/>
  <c r="E294" i="26"/>
  <c r="E294" i="24"/>
  <c r="E294" i="23"/>
  <c r="E294" i="21"/>
  <c r="E294" i="20"/>
  <c r="E294" i="25"/>
  <c r="E294" i="22"/>
  <c r="A294" i="22" s="1"/>
  <c r="E294" i="19"/>
  <c r="B294" i="30"/>
  <c r="B294" i="29"/>
  <c r="B294" i="25"/>
  <c r="B294" i="24"/>
  <c r="B294" i="28"/>
  <c r="B294" i="27"/>
  <c r="B294" i="22"/>
  <c r="B294" i="19"/>
  <c r="B294" i="26"/>
  <c r="B294" i="23"/>
  <c r="B294" i="21"/>
  <c r="G53" i="19"/>
  <c r="B294" i="20"/>
  <c r="G53" i="23"/>
  <c r="F294" i="30"/>
  <c r="F294" i="29"/>
  <c r="F294" i="25"/>
  <c r="F294" i="24"/>
  <c r="F294" i="28"/>
  <c r="F294" i="27"/>
  <c r="F294" i="22"/>
  <c r="F294" i="19"/>
  <c r="F294" i="26"/>
  <c r="F294" i="23"/>
  <c r="F294" i="21"/>
  <c r="F294" i="20"/>
  <c r="G11" i="27"/>
  <c r="J287" i="30"/>
  <c r="J287" i="29"/>
  <c r="J287" i="25"/>
  <c r="J287" i="24"/>
  <c r="J287" i="28"/>
  <c r="J287" i="27"/>
  <c r="J287" i="22"/>
  <c r="J287" i="20"/>
  <c r="J287" i="19"/>
  <c r="J287" i="26"/>
  <c r="J287" i="23"/>
  <c r="J287" i="21"/>
  <c r="G5" i="23"/>
  <c r="F286" i="30"/>
  <c r="F286" i="29"/>
  <c r="F286" i="25"/>
  <c r="F286" i="24"/>
  <c r="F286" i="28"/>
  <c r="F286" i="27"/>
  <c r="F286" i="22"/>
  <c r="F286" i="19"/>
  <c r="F286" i="26"/>
  <c r="F286" i="23"/>
  <c r="F286" i="21"/>
  <c r="F286" i="20"/>
  <c r="G11" i="26"/>
  <c r="I287" i="30"/>
  <c r="I287" i="28"/>
  <c r="I287" i="27"/>
  <c r="I287" i="26"/>
  <c r="A287" i="26" s="1"/>
  <c r="I287" i="29"/>
  <c r="I287" i="24"/>
  <c r="I287" i="23"/>
  <c r="I287" i="21"/>
  <c r="I287" i="25"/>
  <c r="I287" i="22"/>
  <c r="I287" i="19"/>
  <c r="I287" i="20"/>
  <c r="D70" i="2"/>
  <c r="D71" i="2" s="1"/>
  <c r="H3" i="1" s="1"/>
  <c r="G5" i="27"/>
  <c r="J286" i="30"/>
  <c r="J286" i="29"/>
  <c r="J286" i="25"/>
  <c r="J286" i="24"/>
  <c r="J286" i="28"/>
  <c r="J286" i="27"/>
  <c r="A286" i="27" s="1"/>
  <c r="J286" i="22"/>
  <c r="J286" i="19"/>
  <c r="J286" i="26"/>
  <c r="J286" i="23"/>
  <c r="J286" i="21"/>
  <c r="J286" i="20"/>
  <c r="G5" i="22"/>
  <c r="E286" i="30"/>
  <c r="E286" i="28"/>
  <c r="E286" i="27"/>
  <c r="E286" i="26"/>
  <c r="E286" i="29"/>
  <c r="E286" i="24"/>
  <c r="E286" i="23"/>
  <c r="E286" i="21"/>
  <c r="E286" i="20"/>
  <c r="E286" i="25"/>
  <c r="E286" i="22"/>
  <c r="A286" i="22" s="1"/>
  <c r="E286" i="19"/>
  <c r="L286" i="30"/>
  <c r="L286" i="29"/>
  <c r="A286" i="29" s="1"/>
  <c r="L286" i="25"/>
  <c r="L286" i="24"/>
  <c r="G5" i="29"/>
  <c r="L286" i="26"/>
  <c r="L286" i="22"/>
  <c r="L286" i="19"/>
  <c r="L286" i="28"/>
  <c r="L286" i="27"/>
  <c r="L286" i="23"/>
  <c r="L286" i="20"/>
  <c r="L286" i="21"/>
  <c r="D287" i="30"/>
  <c r="D287" i="29"/>
  <c r="D287" i="25"/>
  <c r="D287" i="24"/>
  <c r="D287" i="26"/>
  <c r="D287" i="22"/>
  <c r="G11" i="21"/>
  <c r="D287" i="20"/>
  <c r="D287" i="19"/>
  <c r="D287" i="28"/>
  <c r="D287" i="27"/>
  <c r="D287" i="23"/>
  <c r="D287" i="21"/>
  <c r="G11" i="29"/>
  <c r="L287" i="30"/>
  <c r="L287" i="29"/>
  <c r="A287" i="29" s="1"/>
  <c r="L287" i="25"/>
  <c r="L287" i="24"/>
  <c r="L287" i="26"/>
  <c r="L287" i="22"/>
  <c r="L287" i="20"/>
  <c r="L287" i="19"/>
  <c r="L287" i="28"/>
  <c r="L287" i="27"/>
  <c r="L287" i="23"/>
  <c r="L287" i="21"/>
  <c r="P262" i="28"/>
  <c r="P263" i="28"/>
  <c r="P261" i="28"/>
  <c r="P260" i="28"/>
  <c r="P263" i="24"/>
  <c r="P261" i="24"/>
  <c r="P262" i="24"/>
  <c r="P260" i="24"/>
  <c r="P262" i="27"/>
  <c r="P261" i="27"/>
  <c r="P263" i="27"/>
  <c r="P260" i="27"/>
  <c r="P262" i="25"/>
  <c r="P263" i="25"/>
  <c r="P260" i="25"/>
  <c r="P261" i="25"/>
  <c r="A6" i="30"/>
  <c r="A12" i="24"/>
  <c r="A39" i="24"/>
  <c r="A37" i="19"/>
  <c r="A39" i="19"/>
  <c r="A44" i="30"/>
  <c r="A42" i="28"/>
  <c r="A43" i="28"/>
  <c r="A43" i="25"/>
  <c r="A44" i="25"/>
  <c r="A44" i="23"/>
  <c r="A45" i="23"/>
  <c r="A43" i="21"/>
  <c r="A44" i="19"/>
  <c r="A51" i="25"/>
  <c r="A51" i="19"/>
  <c r="A54" i="23"/>
  <c r="A57" i="23"/>
  <c r="A54" i="21"/>
  <c r="A56" i="21"/>
  <c r="A60" i="30"/>
  <c r="A62" i="29"/>
  <c r="A60" i="29"/>
  <c r="A63" i="28"/>
  <c r="A60" i="28"/>
  <c r="A61" i="27"/>
  <c r="A62" i="26"/>
  <c r="A60" i="26"/>
  <c r="A62" i="25"/>
  <c r="A60" i="25"/>
  <c r="A63" i="24"/>
  <c r="A60" i="24"/>
  <c r="A61" i="23"/>
  <c r="A62" i="23"/>
  <c r="A61" i="22"/>
  <c r="A62" i="22"/>
  <c r="A60" i="21"/>
  <c r="A63" i="20"/>
  <c r="A62" i="20"/>
  <c r="A61" i="19"/>
  <c r="A63" i="19"/>
  <c r="A66" i="29"/>
  <c r="A69" i="29"/>
  <c r="A67" i="27"/>
  <c r="A69" i="25"/>
  <c r="A68" i="23"/>
  <c r="A69" i="23"/>
  <c r="A68" i="21"/>
  <c r="A67" i="20"/>
  <c r="A80" i="30"/>
  <c r="A81" i="30"/>
  <c r="A80" i="28"/>
  <c r="A81" i="28"/>
  <c r="A80" i="26"/>
  <c r="A81" i="26"/>
  <c r="A81" i="24"/>
  <c r="A81" i="22"/>
  <c r="A79" i="20"/>
  <c r="A81" i="20"/>
  <c r="A87" i="30"/>
  <c r="A84" i="28"/>
  <c r="A87" i="26"/>
  <c r="A87" i="24"/>
  <c r="A84" i="20"/>
  <c r="A87" i="20"/>
  <c r="A87" i="19"/>
  <c r="A93" i="29"/>
  <c r="A92" i="27"/>
  <c r="A93" i="27"/>
  <c r="A92" i="25"/>
  <c r="A93" i="25"/>
  <c r="A92" i="23"/>
  <c r="A93" i="23"/>
  <c r="P263" i="20"/>
  <c r="P262" i="20"/>
  <c r="P260" i="20"/>
  <c r="P261" i="20"/>
  <c r="P263" i="22"/>
  <c r="P262" i="22"/>
  <c r="P261" i="22"/>
  <c r="P260" i="22"/>
  <c r="P262" i="29"/>
  <c r="P263" i="29"/>
  <c r="P261" i="29"/>
  <c r="P260" i="29"/>
  <c r="P263" i="21"/>
  <c r="P262" i="21"/>
  <c r="P260" i="21"/>
  <c r="P261" i="21"/>
  <c r="P262" i="23"/>
  <c r="P263" i="23"/>
  <c r="P260" i="23"/>
  <c r="P261" i="23"/>
  <c r="P263" i="26"/>
  <c r="P262" i="26"/>
  <c r="P260" i="26"/>
  <c r="P261" i="26"/>
  <c r="A9" i="30"/>
  <c r="A7" i="29"/>
  <c r="A9" i="29"/>
  <c r="A7" i="28"/>
  <c r="A9" i="28"/>
  <c r="A7" i="27"/>
  <c r="A9" i="27"/>
  <c r="A7" i="26"/>
  <c r="A9" i="26"/>
  <c r="A7" i="25"/>
  <c r="A9" i="25"/>
  <c r="G5" i="24"/>
  <c r="G286" i="28"/>
  <c r="G286" i="27"/>
  <c r="G286" i="26"/>
  <c r="G286" i="30"/>
  <c r="G286" i="25"/>
  <c r="G286" i="23"/>
  <c r="G286" i="21"/>
  <c r="G286" i="20"/>
  <c r="G286" i="29"/>
  <c r="G286" i="24"/>
  <c r="A286" i="24" s="1"/>
  <c r="G286" i="22"/>
  <c r="G286" i="19"/>
  <c r="A9" i="23"/>
  <c r="A7" i="22"/>
  <c r="A7" i="21"/>
  <c r="A9" i="21"/>
  <c r="A9" i="20"/>
  <c r="A12" i="30"/>
  <c r="A15" i="30"/>
  <c r="A14" i="29"/>
  <c r="A15" i="29"/>
  <c r="A12" i="28"/>
  <c r="A15" i="28"/>
  <c r="A13" i="27"/>
  <c r="A14" i="27"/>
  <c r="A12" i="26"/>
  <c r="A15" i="26"/>
  <c r="A14" i="25"/>
  <c r="G287" i="28"/>
  <c r="G287" i="27"/>
  <c r="G287" i="26"/>
  <c r="G11" i="24"/>
  <c r="G287" i="25"/>
  <c r="G287" i="23"/>
  <c r="G287" i="21"/>
  <c r="G287" i="30"/>
  <c r="G287" i="29"/>
  <c r="G287" i="24"/>
  <c r="G287" i="22"/>
  <c r="G287" i="20"/>
  <c r="G287" i="19"/>
  <c r="G11" i="23"/>
  <c r="F287" i="30"/>
  <c r="F287" i="29"/>
  <c r="F287" i="25"/>
  <c r="F287" i="24"/>
  <c r="F287" i="28"/>
  <c r="F287" i="27"/>
  <c r="F287" i="22"/>
  <c r="F287" i="20"/>
  <c r="F287" i="19"/>
  <c r="F287" i="26"/>
  <c r="F287" i="23"/>
  <c r="A287" i="23" s="1"/>
  <c r="F287" i="21"/>
  <c r="A12" i="22"/>
  <c r="A12" i="21"/>
  <c r="A14" i="21"/>
  <c r="C287" i="28"/>
  <c r="C287" i="27"/>
  <c r="C287" i="26"/>
  <c r="C287" i="30"/>
  <c r="C287" i="25"/>
  <c r="C287" i="23"/>
  <c r="C287" i="21"/>
  <c r="G11" i="20"/>
  <c r="C287" i="29"/>
  <c r="C287" i="24"/>
  <c r="C287" i="22"/>
  <c r="C287" i="20"/>
  <c r="A287" i="20" s="1"/>
  <c r="C287" i="19"/>
  <c r="A24" i="30"/>
  <c r="A26" i="30"/>
  <c r="A24" i="29"/>
  <c r="A26" i="29"/>
  <c r="A24" i="28"/>
  <c r="A26" i="28"/>
  <c r="A25" i="27"/>
  <c r="A26" i="27"/>
  <c r="A24" i="26"/>
  <c r="A26" i="26"/>
  <c r="A24" i="25"/>
  <c r="A26" i="25"/>
  <c r="A25" i="24"/>
  <c r="A26" i="24"/>
  <c r="A24" i="23"/>
  <c r="A25" i="22"/>
  <c r="A24" i="21"/>
  <c r="A26" i="21"/>
  <c r="A25" i="20"/>
  <c r="A26" i="19"/>
  <c r="A25" i="19"/>
  <c r="A33" i="19"/>
  <c r="A32" i="19"/>
  <c r="A37" i="30"/>
  <c r="A38" i="30"/>
  <c r="A36" i="29"/>
  <c r="A38" i="29"/>
  <c r="A37" i="28"/>
  <c r="A38" i="28"/>
  <c r="A36" i="27"/>
  <c r="A39" i="27"/>
  <c r="A37" i="26"/>
  <c r="A38" i="26"/>
  <c r="A37" i="25"/>
  <c r="A38" i="25"/>
  <c r="A36" i="24"/>
  <c r="A38" i="24"/>
  <c r="A36" i="23"/>
  <c r="A36" i="22"/>
  <c r="A37" i="21"/>
  <c r="A38" i="21"/>
  <c r="A36" i="20"/>
  <c r="A42" i="30"/>
  <c r="A43" i="29"/>
  <c r="A42" i="27"/>
  <c r="A45" i="27"/>
  <c r="A42" i="26"/>
  <c r="A43" i="26"/>
  <c r="A42" i="25"/>
  <c r="A44" i="24"/>
  <c r="A42" i="24"/>
  <c r="A44" i="22"/>
  <c r="A45" i="22"/>
  <c r="A42" i="21"/>
  <c r="A44" i="20"/>
  <c r="A45" i="20"/>
  <c r="A49" i="30"/>
  <c r="A51" i="30"/>
  <c r="A51" i="28"/>
  <c r="A50" i="25"/>
  <c r="A49" i="24"/>
  <c r="A51" i="24"/>
  <c r="A55" i="24"/>
  <c r="A56" i="24"/>
  <c r="A54" i="22"/>
  <c r="A56" i="20"/>
  <c r="A57" i="20"/>
  <c r="A54" i="19"/>
  <c r="A56" i="19"/>
  <c r="A63" i="23"/>
  <c r="A67" i="30"/>
  <c r="A66" i="28"/>
  <c r="A69" i="28"/>
  <c r="A66" i="26"/>
  <c r="A69" i="26"/>
  <c r="A67" i="25"/>
  <c r="A68" i="24"/>
  <c r="A66" i="24"/>
  <c r="A68" i="22"/>
  <c r="A69" i="22"/>
  <c r="A68" i="20"/>
  <c r="A80" i="29"/>
  <c r="A81" i="29"/>
  <c r="A78" i="27"/>
  <c r="A81" i="27"/>
  <c r="A80" i="25"/>
  <c r="A81" i="25"/>
  <c r="A80" i="23"/>
  <c r="A81" i="23"/>
  <c r="A80" i="21"/>
  <c r="A81" i="21"/>
  <c r="A87" i="29"/>
  <c r="A86" i="28"/>
  <c r="A85" i="24"/>
  <c r="A85" i="22"/>
  <c r="A87" i="21"/>
  <c r="A92" i="30"/>
  <c r="A93" i="30"/>
  <c r="A92" i="28"/>
  <c r="A93" i="28"/>
  <c r="A92" i="26"/>
  <c r="A93" i="26"/>
  <c r="A92" i="24"/>
  <c r="A93" i="24"/>
  <c r="A92" i="22"/>
  <c r="A93" i="22"/>
  <c r="Q254" i="21"/>
  <c r="A93" i="21" s="1"/>
  <c r="Q253" i="21"/>
  <c r="A92" i="21" s="1"/>
  <c r="Q252" i="21"/>
  <c r="A91" i="21" s="1"/>
  <c r="Q251" i="21"/>
  <c r="A90" i="21" s="1"/>
  <c r="Q252" i="20"/>
  <c r="A91" i="20" s="1"/>
  <c r="Q254" i="20"/>
  <c r="A93" i="20" s="1"/>
  <c r="Q253" i="20"/>
  <c r="A92" i="20" s="1"/>
  <c r="Q251" i="20"/>
  <c r="A90" i="20" s="1"/>
  <c r="D28" i="8"/>
  <c r="D29" i="8" s="1"/>
  <c r="B8" i="1" s="1"/>
  <c r="J47" i="18"/>
  <c r="J48" i="18" s="1"/>
  <c r="J49" i="18" s="1"/>
  <c r="E17" i="1" s="1"/>
  <c r="F47" i="18"/>
  <c r="F48" i="18" s="1"/>
  <c r="F49" i="18" s="1"/>
  <c r="C17" i="1" s="1"/>
  <c r="L47" i="18"/>
  <c r="L48" i="18" s="1"/>
  <c r="L49" i="18" s="1"/>
  <c r="F17" i="1" s="1"/>
  <c r="H47" i="18"/>
  <c r="H48" i="18" s="1"/>
  <c r="H49" i="18" s="1"/>
  <c r="D17" i="1" s="1"/>
  <c r="D47" i="18"/>
  <c r="D48" i="18" s="1"/>
  <c r="D49" i="18" s="1"/>
  <c r="B17" i="1" s="1"/>
  <c r="N36" i="17"/>
  <c r="N37" i="17" s="1"/>
  <c r="N38" i="17" s="1"/>
  <c r="G16" i="1" s="1"/>
  <c r="L36" i="17"/>
  <c r="L37" i="17" s="1"/>
  <c r="L38" i="17" s="1"/>
  <c r="F16" i="1" s="1"/>
  <c r="J36" i="17"/>
  <c r="J37" i="17" s="1"/>
  <c r="J38" i="17" s="1"/>
  <c r="E16" i="1" s="1"/>
  <c r="F36" i="17"/>
  <c r="F37" i="17" s="1"/>
  <c r="F38" i="17" s="1"/>
  <c r="C16" i="1" s="1"/>
  <c r="N169" i="14"/>
  <c r="N170" i="14" s="1"/>
  <c r="N171" i="14" s="1"/>
  <c r="M13" i="1" s="1"/>
  <c r="L169" i="14"/>
  <c r="L170" i="14" s="1"/>
  <c r="L171" i="14" s="1"/>
  <c r="L13" i="1" s="1"/>
  <c r="J169" i="14"/>
  <c r="J170" i="14" s="1"/>
  <c r="J171" i="14" s="1"/>
  <c r="K13" i="1" s="1"/>
  <c r="H169" i="14"/>
  <c r="H170" i="14" s="1"/>
  <c r="H171" i="14" s="1"/>
  <c r="J13" i="1" s="1"/>
  <c r="F169" i="14"/>
  <c r="F170" i="14" s="1"/>
  <c r="F171" i="14" s="1"/>
  <c r="I13" i="1" s="1"/>
  <c r="D169" i="14"/>
  <c r="D170" i="14" s="1"/>
  <c r="D171" i="14" s="1"/>
  <c r="H13" i="1" s="1"/>
  <c r="D3" i="14"/>
  <c r="N171" i="10"/>
  <c r="N172" i="10" s="1"/>
  <c r="N173" i="10" s="1"/>
  <c r="M12" i="1" s="1"/>
  <c r="L171" i="10"/>
  <c r="L172" i="10" s="1"/>
  <c r="L173" i="10" s="1"/>
  <c r="L12" i="1" s="1"/>
  <c r="J171" i="10"/>
  <c r="J172" i="10" s="1"/>
  <c r="J173" i="10" s="1"/>
  <c r="K12" i="1" s="1"/>
  <c r="H171" i="10"/>
  <c r="H172" i="10" s="1"/>
  <c r="H173" i="10" s="1"/>
  <c r="J12" i="1" s="1"/>
  <c r="F171" i="10"/>
  <c r="F172" i="10" s="1"/>
  <c r="F173" i="10" s="1"/>
  <c r="I12" i="1" s="1"/>
  <c r="D171" i="10"/>
  <c r="D172" i="10" s="1"/>
  <c r="D173" i="10" s="1"/>
  <c r="H12" i="1" s="1"/>
  <c r="N65" i="11"/>
  <c r="N66" i="11" s="1"/>
  <c r="N67" i="11" s="1"/>
  <c r="M10" i="1" s="1"/>
  <c r="L65" i="11"/>
  <c r="L66" i="11" s="1"/>
  <c r="L67" i="11" s="1"/>
  <c r="L10" i="1" s="1"/>
  <c r="J65" i="11"/>
  <c r="J66" i="11" s="1"/>
  <c r="J67" i="11" s="1"/>
  <c r="K10" i="1" s="1"/>
  <c r="H65" i="11"/>
  <c r="H66" i="11" s="1"/>
  <c r="H67" i="11" s="1"/>
  <c r="J10" i="1" s="1"/>
  <c r="F65" i="11"/>
  <c r="F66" i="11" s="1"/>
  <c r="F67" i="11" s="1"/>
  <c r="I10" i="1" s="1"/>
  <c r="D65" i="11"/>
  <c r="D66" i="11" s="1"/>
  <c r="D67" i="11" s="1"/>
  <c r="H10" i="1" s="1"/>
  <c r="A294" i="20" l="1"/>
  <c r="A289" i="24"/>
  <c r="A289" i="22"/>
  <c r="A292" i="22"/>
  <c r="A287" i="27"/>
  <c r="A289" i="30"/>
  <c r="G5" i="25"/>
  <c r="H286" i="30"/>
  <c r="H286" i="29"/>
  <c r="H286" i="25"/>
  <c r="A286" i="25" s="1"/>
  <c r="H286" i="24"/>
  <c r="H286" i="26"/>
  <c r="H286" i="22"/>
  <c r="H286" i="19"/>
  <c r="H286" i="28"/>
  <c r="H286" i="27"/>
  <c r="H286" i="23"/>
  <c r="H286" i="20"/>
  <c r="H286" i="21"/>
  <c r="G47" i="26"/>
  <c r="I293" i="30"/>
  <c r="I293" i="29"/>
  <c r="I293" i="28"/>
  <c r="I293" i="27"/>
  <c r="I293" i="26"/>
  <c r="I293" i="24"/>
  <c r="I293" i="23"/>
  <c r="I293" i="21"/>
  <c r="I293" i="20"/>
  <c r="I293" i="25"/>
  <c r="I293" i="22"/>
  <c r="I293" i="19"/>
  <c r="G47" i="30"/>
  <c r="M293" i="30"/>
  <c r="M293" i="29"/>
  <c r="M293" i="28"/>
  <c r="M293" i="27"/>
  <c r="M293" i="26"/>
  <c r="M293" i="24"/>
  <c r="M293" i="23"/>
  <c r="M293" i="21"/>
  <c r="M293" i="20"/>
  <c r="M293" i="25"/>
  <c r="M293" i="22"/>
  <c r="M293" i="19"/>
  <c r="G59" i="28"/>
  <c r="K295" i="28"/>
  <c r="K295" i="27"/>
  <c r="K295" i="26"/>
  <c r="K295" i="30"/>
  <c r="K295" i="25"/>
  <c r="K295" i="23"/>
  <c r="K295" i="21"/>
  <c r="K295" i="29"/>
  <c r="K295" i="24"/>
  <c r="K295" i="22"/>
  <c r="K295" i="20"/>
  <c r="K295" i="19"/>
  <c r="G65" i="25"/>
  <c r="H296" i="30"/>
  <c r="H296" i="29"/>
  <c r="H296" i="25"/>
  <c r="H296" i="24"/>
  <c r="H296" i="26"/>
  <c r="H296" i="22"/>
  <c r="H296" i="20"/>
  <c r="H296" i="19"/>
  <c r="H296" i="28"/>
  <c r="H296" i="27"/>
  <c r="H296" i="23"/>
  <c r="H296" i="21"/>
  <c r="L296" i="30"/>
  <c r="L296" i="29"/>
  <c r="G65" i="29"/>
  <c r="L296" i="25"/>
  <c r="L296" i="24"/>
  <c r="L296" i="26"/>
  <c r="L296" i="22"/>
  <c r="L296" i="20"/>
  <c r="L296" i="19"/>
  <c r="L296" i="28"/>
  <c r="L296" i="27"/>
  <c r="L296" i="23"/>
  <c r="L296" i="21"/>
  <c r="G83" i="23"/>
  <c r="F299" i="30"/>
  <c r="F299" i="29"/>
  <c r="F299" i="25"/>
  <c r="F299" i="24"/>
  <c r="F299" i="23"/>
  <c r="F299" i="28"/>
  <c r="F299" i="27"/>
  <c r="F299" i="22"/>
  <c r="F299" i="20"/>
  <c r="F299" i="19"/>
  <c r="F299" i="26"/>
  <c r="F299" i="21"/>
  <c r="G89" i="22"/>
  <c r="E300" i="30"/>
  <c r="E300" i="29"/>
  <c r="E300" i="28"/>
  <c r="E300" i="27"/>
  <c r="E300" i="26"/>
  <c r="E300" i="24"/>
  <c r="E300" i="23"/>
  <c r="E300" i="20"/>
  <c r="E300" i="25"/>
  <c r="E300" i="22"/>
  <c r="E300" i="21"/>
  <c r="E300" i="19"/>
  <c r="A261" i="23"/>
  <c r="H11" i="23"/>
  <c r="A11" i="23" s="1"/>
  <c r="A287" i="24"/>
  <c r="A261" i="24"/>
  <c r="H11" i="24"/>
  <c r="A11" i="24" s="1"/>
  <c r="A260" i="24"/>
  <c r="H5" i="24"/>
  <c r="A5" i="24" s="1"/>
  <c r="A287" i="21"/>
  <c r="A261" i="21"/>
  <c r="H11" i="21"/>
  <c r="A11" i="21" s="1"/>
  <c r="A260" i="22"/>
  <c r="H5" i="22"/>
  <c r="A5" i="22" s="1"/>
  <c r="A261" i="26"/>
  <c r="H11" i="26"/>
  <c r="A11" i="26" s="1"/>
  <c r="A261" i="27"/>
  <c r="H11" i="27"/>
  <c r="A11" i="27" s="1"/>
  <c r="A266" i="22"/>
  <c r="H41" i="22"/>
  <c r="A41" i="22" s="1"/>
  <c r="A266" i="28"/>
  <c r="H41" i="28"/>
  <c r="A41" i="28" s="1"/>
  <c r="A271" i="24"/>
  <c r="H71" i="24"/>
  <c r="A71" i="24" s="1"/>
  <c r="H41" i="19"/>
  <c r="A41" i="19" s="1"/>
  <c r="A266" i="19"/>
  <c r="A292" i="25"/>
  <c r="A265" i="24"/>
  <c r="H35" i="24"/>
  <c r="A35" i="24" s="1"/>
  <c r="A265" i="28"/>
  <c r="H35" i="28"/>
  <c r="A35" i="28" s="1"/>
  <c r="A264" i="27"/>
  <c r="H29" i="27"/>
  <c r="A29" i="27" s="1"/>
  <c r="H23" i="20"/>
  <c r="A23" i="20" s="1"/>
  <c r="A263" i="20"/>
  <c r="A263" i="22"/>
  <c r="H23" i="22"/>
  <c r="A23" i="22" s="1"/>
  <c r="A263" i="30"/>
  <c r="H23" i="30"/>
  <c r="A23" i="30" s="1"/>
  <c r="A264" i="28"/>
  <c r="H29" i="28"/>
  <c r="A29" i="28" s="1"/>
  <c r="A264" i="24"/>
  <c r="H29" i="24"/>
  <c r="A29" i="24" s="1"/>
  <c r="A263" i="19"/>
  <c r="H23" i="19"/>
  <c r="A23" i="19" s="1"/>
  <c r="A274" i="30"/>
  <c r="H89" i="30"/>
  <c r="A89" i="30" s="1"/>
  <c r="A274" i="28"/>
  <c r="H89" i="28"/>
  <c r="A89" i="28" s="1"/>
  <c r="A274" i="24"/>
  <c r="H89" i="24"/>
  <c r="A89" i="24" s="1"/>
  <c r="H83" i="27"/>
  <c r="A83" i="27" s="1"/>
  <c r="A273" i="27"/>
  <c r="A287" i="22"/>
  <c r="A261" i="22"/>
  <c r="H11" i="22"/>
  <c r="A11" i="22" s="1"/>
  <c r="A286" i="30"/>
  <c r="A286" i="28"/>
  <c r="A260" i="20"/>
  <c r="H5" i="20"/>
  <c r="A5" i="20" s="1"/>
  <c r="A286" i="26"/>
  <c r="A260" i="26"/>
  <c r="H5" i="26"/>
  <c r="A5" i="26" s="1"/>
  <c r="A287" i="28"/>
  <c r="A261" i="25"/>
  <c r="H11" i="25"/>
  <c r="A11" i="25" s="1"/>
  <c r="A287" i="25"/>
  <c r="A287" i="30"/>
  <c r="A294" i="24"/>
  <c r="A268" i="24"/>
  <c r="H53" i="24"/>
  <c r="A53" i="24" s="1"/>
  <c r="A266" i="23"/>
  <c r="H41" i="23"/>
  <c r="A41" i="23" s="1"/>
  <c r="A292" i="26"/>
  <c r="A264" i="20"/>
  <c r="H29" i="20"/>
  <c r="A29" i="20" s="1"/>
  <c r="A297" i="23"/>
  <c r="H71" i="23"/>
  <c r="A71" i="23" s="1"/>
  <c r="A271" i="23"/>
  <c r="A297" i="21"/>
  <c r="A271" i="19"/>
  <c r="H71" i="19"/>
  <c r="A71" i="19" s="1"/>
  <c r="A292" i="21"/>
  <c r="A292" i="29"/>
  <c r="A291" i="21"/>
  <c r="H35" i="21"/>
  <c r="A35" i="21" s="1"/>
  <c r="A265" i="21"/>
  <c r="A291" i="23"/>
  <c r="A265" i="25"/>
  <c r="H35" i="25"/>
  <c r="A35" i="25" s="1"/>
  <c r="A291" i="29"/>
  <c r="A265" i="29"/>
  <c r="H35" i="29"/>
  <c r="A35" i="29" s="1"/>
  <c r="A290" i="25"/>
  <c r="A289" i="21"/>
  <c r="A289" i="23"/>
  <c r="H23" i="23"/>
  <c r="A23" i="23" s="1"/>
  <c r="A263" i="23"/>
  <c r="A289" i="25"/>
  <c r="A289" i="27"/>
  <c r="A263" i="27"/>
  <c r="H23" i="27"/>
  <c r="A23" i="27" s="1"/>
  <c r="A264" i="26"/>
  <c r="H29" i="26"/>
  <c r="A29" i="26" s="1"/>
  <c r="A290" i="30"/>
  <c r="A290" i="23"/>
  <c r="A264" i="23"/>
  <c r="H29" i="23"/>
  <c r="A29" i="23" s="1"/>
  <c r="A290" i="21"/>
  <c r="A274" i="29"/>
  <c r="H89" i="29"/>
  <c r="A89" i="29" s="1"/>
  <c r="A300" i="27"/>
  <c r="A274" i="25"/>
  <c r="H89" i="25"/>
  <c r="A89" i="25" s="1"/>
  <c r="A299" i="30"/>
  <c r="A273" i="28"/>
  <c r="H83" i="28"/>
  <c r="A83" i="28" s="1"/>
  <c r="A299" i="26"/>
  <c r="H83" i="19"/>
  <c r="A83" i="19" s="1"/>
  <c r="A273" i="19"/>
  <c r="A298" i="28"/>
  <c r="A272" i="29"/>
  <c r="H77" i="29"/>
  <c r="A77" i="29" s="1"/>
  <c r="G47" i="28"/>
  <c r="K293" i="28"/>
  <c r="K293" i="27"/>
  <c r="K293" i="26"/>
  <c r="K293" i="30"/>
  <c r="K293" i="25"/>
  <c r="K293" i="23"/>
  <c r="K293" i="21"/>
  <c r="K293" i="20"/>
  <c r="K293" i="29"/>
  <c r="K293" i="24"/>
  <c r="K293" i="22"/>
  <c r="K293" i="19"/>
  <c r="G59" i="26"/>
  <c r="I295" i="30"/>
  <c r="I295" i="29"/>
  <c r="I295" i="28"/>
  <c r="I295" i="27"/>
  <c r="I295" i="26"/>
  <c r="I295" i="24"/>
  <c r="I295" i="23"/>
  <c r="I295" i="21"/>
  <c r="I295" i="25"/>
  <c r="I295" i="22"/>
  <c r="I295" i="19"/>
  <c r="I295" i="20"/>
  <c r="G59" i="30"/>
  <c r="M295" i="30"/>
  <c r="M295" i="29"/>
  <c r="M295" i="28"/>
  <c r="M295" i="27"/>
  <c r="M295" i="26"/>
  <c r="M295" i="24"/>
  <c r="M295" i="23"/>
  <c r="M295" i="21"/>
  <c r="M295" i="25"/>
  <c r="M295" i="22"/>
  <c r="M295" i="19"/>
  <c r="M295" i="20"/>
  <c r="J296" i="30"/>
  <c r="J296" i="29"/>
  <c r="J296" i="25"/>
  <c r="J296" i="24"/>
  <c r="J296" i="28"/>
  <c r="J296" i="27"/>
  <c r="J296" i="22"/>
  <c r="J296" i="20"/>
  <c r="J296" i="19"/>
  <c r="G65" i="27"/>
  <c r="J296" i="26"/>
  <c r="J296" i="23"/>
  <c r="J296" i="21"/>
  <c r="C299" i="28"/>
  <c r="C299" i="27"/>
  <c r="C299" i="26"/>
  <c r="C299" i="30"/>
  <c r="C299" i="25"/>
  <c r="C299" i="21"/>
  <c r="A299" i="21" s="1"/>
  <c r="G83" i="20"/>
  <c r="C299" i="29"/>
  <c r="C299" i="24"/>
  <c r="C299" i="23"/>
  <c r="C299" i="22"/>
  <c r="C299" i="20"/>
  <c r="A299" i="20" s="1"/>
  <c r="C299" i="19"/>
  <c r="B300" i="30"/>
  <c r="B300" i="29"/>
  <c r="B300" i="25"/>
  <c r="B300" i="24"/>
  <c r="B300" i="23"/>
  <c r="B300" i="28"/>
  <c r="B300" i="27"/>
  <c r="B300" i="22"/>
  <c r="B300" i="20"/>
  <c r="B300" i="26"/>
  <c r="B300" i="21"/>
  <c r="G89" i="23"/>
  <c r="F300" i="30"/>
  <c r="F300" i="29"/>
  <c r="F300" i="25"/>
  <c r="F300" i="24"/>
  <c r="A300" i="24" s="1"/>
  <c r="F300" i="23"/>
  <c r="A300" i="23" s="1"/>
  <c r="F300" i="28"/>
  <c r="F300" i="27"/>
  <c r="F300" i="22"/>
  <c r="F300" i="21"/>
  <c r="F300" i="19"/>
  <c r="F300" i="26"/>
  <c r="F300" i="20"/>
  <c r="G47" i="25"/>
  <c r="H293" i="30"/>
  <c r="H293" i="29"/>
  <c r="H293" i="25"/>
  <c r="H293" i="24"/>
  <c r="H293" i="26"/>
  <c r="H293" i="22"/>
  <c r="H293" i="19"/>
  <c r="H293" i="28"/>
  <c r="H293" i="27"/>
  <c r="H293" i="23"/>
  <c r="H293" i="20"/>
  <c r="H293" i="21"/>
  <c r="G47" i="27"/>
  <c r="J293" i="30"/>
  <c r="J293" i="29"/>
  <c r="J293" i="25"/>
  <c r="J293" i="24"/>
  <c r="J293" i="28"/>
  <c r="J293" i="27"/>
  <c r="A293" i="27" s="1"/>
  <c r="J293" i="22"/>
  <c r="J293" i="19"/>
  <c r="J293" i="26"/>
  <c r="J293" i="23"/>
  <c r="J293" i="21"/>
  <c r="J293" i="20"/>
  <c r="G47" i="29"/>
  <c r="L293" i="30"/>
  <c r="L293" i="29"/>
  <c r="A293" i="29" s="1"/>
  <c r="L293" i="25"/>
  <c r="L293" i="24"/>
  <c r="L293" i="26"/>
  <c r="L293" i="22"/>
  <c r="L293" i="19"/>
  <c r="L293" i="28"/>
  <c r="L293" i="27"/>
  <c r="L293" i="23"/>
  <c r="L293" i="20"/>
  <c r="L293" i="21"/>
  <c r="H295" i="30"/>
  <c r="H295" i="29"/>
  <c r="H295" i="25"/>
  <c r="H295" i="24"/>
  <c r="G59" i="25"/>
  <c r="H295" i="26"/>
  <c r="H295" i="22"/>
  <c r="H295" i="20"/>
  <c r="H295" i="19"/>
  <c r="H295" i="28"/>
  <c r="H295" i="27"/>
  <c r="H295" i="23"/>
  <c r="H295" i="21"/>
  <c r="G59" i="27"/>
  <c r="J295" i="30"/>
  <c r="J295" i="29"/>
  <c r="J295" i="25"/>
  <c r="J295" i="24"/>
  <c r="J295" i="28"/>
  <c r="J295" i="27"/>
  <c r="A295" i="27" s="1"/>
  <c r="J295" i="22"/>
  <c r="J295" i="20"/>
  <c r="J295" i="19"/>
  <c r="J295" i="26"/>
  <c r="J295" i="23"/>
  <c r="J295" i="21"/>
  <c r="G59" i="29"/>
  <c r="L295" i="30"/>
  <c r="L295" i="29"/>
  <c r="A295" i="29" s="1"/>
  <c r="L295" i="25"/>
  <c r="L295" i="24"/>
  <c r="L295" i="26"/>
  <c r="L295" i="22"/>
  <c r="L295" i="20"/>
  <c r="L295" i="19"/>
  <c r="L295" i="28"/>
  <c r="L295" i="27"/>
  <c r="L295" i="23"/>
  <c r="L295" i="21"/>
  <c r="D80" i="14"/>
  <c r="D81" i="14" s="1"/>
  <c r="D82" i="14" s="1"/>
  <c r="B13" i="1" s="1"/>
  <c r="F226" i="19"/>
  <c r="G65" i="26"/>
  <c r="I296" i="30"/>
  <c r="I296" i="29"/>
  <c r="I296" i="28"/>
  <c r="I296" i="27"/>
  <c r="I296" i="26"/>
  <c r="A296" i="26" s="1"/>
  <c r="I296" i="24"/>
  <c r="I296" i="23"/>
  <c r="I296" i="21"/>
  <c r="I296" i="25"/>
  <c r="I296" i="22"/>
  <c r="I296" i="19"/>
  <c r="I296" i="20"/>
  <c r="G65" i="28"/>
  <c r="K296" i="28"/>
  <c r="A296" i="28" s="1"/>
  <c r="K296" i="27"/>
  <c r="K296" i="26"/>
  <c r="K296" i="29"/>
  <c r="K296" i="25"/>
  <c r="K296" i="23"/>
  <c r="K296" i="21"/>
  <c r="K296" i="30"/>
  <c r="K296" i="24"/>
  <c r="K296" i="22"/>
  <c r="K296" i="20"/>
  <c r="K296" i="19"/>
  <c r="M296" i="30"/>
  <c r="A296" i="30" s="1"/>
  <c r="M296" i="29"/>
  <c r="M296" i="28"/>
  <c r="M296" i="27"/>
  <c r="M296" i="26"/>
  <c r="M296" i="24"/>
  <c r="M296" i="23"/>
  <c r="M296" i="21"/>
  <c r="G65" i="30"/>
  <c r="M296" i="25"/>
  <c r="M296" i="22"/>
  <c r="M296" i="19"/>
  <c r="M296" i="20"/>
  <c r="E299" i="30"/>
  <c r="E299" i="29"/>
  <c r="E299" i="28"/>
  <c r="E299" i="27"/>
  <c r="E299" i="26"/>
  <c r="E299" i="24"/>
  <c r="E299" i="23"/>
  <c r="E299" i="21"/>
  <c r="G83" i="22"/>
  <c r="E299" i="25"/>
  <c r="E299" i="22"/>
  <c r="A299" i="22" s="1"/>
  <c r="E299" i="20"/>
  <c r="E299" i="19"/>
  <c r="G83" i="24"/>
  <c r="G299" i="28"/>
  <c r="G299" i="27"/>
  <c r="G299" i="26"/>
  <c r="G299" i="29"/>
  <c r="G299" i="25"/>
  <c r="A299" i="25" s="1"/>
  <c r="G299" i="21"/>
  <c r="G299" i="30"/>
  <c r="G299" i="24"/>
  <c r="A299" i="24" s="1"/>
  <c r="G299" i="23"/>
  <c r="G299" i="22"/>
  <c r="G299" i="20"/>
  <c r="G299" i="19"/>
  <c r="D300" i="30"/>
  <c r="D300" i="29"/>
  <c r="D300" i="25"/>
  <c r="D300" i="24"/>
  <c r="D300" i="23"/>
  <c r="D300" i="26"/>
  <c r="D300" i="22"/>
  <c r="D300" i="21"/>
  <c r="D300" i="19"/>
  <c r="D300" i="28"/>
  <c r="D300" i="27"/>
  <c r="G89" i="21"/>
  <c r="D300" i="20"/>
  <c r="C300" i="28"/>
  <c r="C300" i="27"/>
  <c r="C300" i="26"/>
  <c r="C300" i="29"/>
  <c r="C300" i="25"/>
  <c r="C300" i="30"/>
  <c r="C300" i="24"/>
  <c r="C300" i="23"/>
  <c r="C300" i="22"/>
  <c r="B291" i="30"/>
  <c r="B291" i="29"/>
  <c r="B291" i="25"/>
  <c r="B291" i="24"/>
  <c r="B291" i="28"/>
  <c r="B291" i="27"/>
  <c r="B291" i="22"/>
  <c r="B291" i="20"/>
  <c r="A291" i="20" s="1"/>
  <c r="B291" i="19"/>
  <c r="B291" i="26"/>
  <c r="B291" i="23"/>
  <c r="B291" i="21"/>
  <c r="G35" i="19"/>
  <c r="A261" i="20"/>
  <c r="H11" i="20"/>
  <c r="A11" i="20" s="1"/>
  <c r="A261" i="29"/>
  <c r="H11" i="29"/>
  <c r="A11" i="29" s="1"/>
  <c r="A260" i="29"/>
  <c r="H5" i="29"/>
  <c r="A5" i="29" s="1"/>
  <c r="H5" i="27"/>
  <c r="A5" i="27" s="1"/>
  <c r="A260" i="27"/>
  <c r="A286" i="23"/>
  <c r="A260" i="23"/>
  <c r="H5" i="23"/>
  <c r="A5" i="23" s="1"/>
  <c r="A294" i="23"/>
  <c r="A268" i="23"/>
  <c r="H53" i="23"/>
  <c r="A53" i="23" s="1"/>
  <c r="H53" i="19"/>
  <c r="A53" i="19" s="1"/>
  <c r="A268" i="19"/>
  <c r="A268" i="22"/>
  <c r="H53" i="22"/>
  <c r="A53" i="22" s="1"/>
  <c r="A266" i="24"/>
  <c r="H41" i="24"/>
  <c r="A41" i="24" s="1"/>
  <c r="A292" i="28"/>
  <c r="H29" i="19"/>
  <c r="A29" i="19" s="1"/>
  <c r="A264" i="19"/>
  <c r="A271" i="22"/>
  <c r="H71" i="22"/>
  <c r="A71" i="22" s="1"/>
  <c r="A271" i="20"/>
  <c r="H71" i="20"/>
  <c r="A71" i="20" s="1"/>
  <c r="A266" i="27"/>
  <c r="H41" i="27"/>
  <c r="A41" i="27" s="1"/>
  <c r="A266" i="25"/>
  <c r="H41" i="25"/>
  <c r="A41" i="25" s="1"/>
  <c r="H35" i="20"/>
  <c r="A35" i="20" s="1"/>
  <c r="A265" i="20"/>
  <c r="A265" i="22"/>
  <c r="H35" i="22"/>
  <c r="A35" i="22" s="1"/>
  <c r="A265" i="26"/>
  <c r="H35" i="26"/>
  <c r="A35" i="26" s="1"/>
  <c r="A265" i="30"/>
  <c r="H35" i="30"/>
  <c r="A35" i="30" s="1"/>
  <c r="A263" i="24"/>
  <c r="H23" i="24"/>
  <c r="A23" i="24" s="1"/>
  <c r="A263" i="26"/>
  <c r="H23" i="26"/>
  <c r="A23" i="26" s="1"/>
  <c r="A263" i="28"/>
  <c r="H23" i="28"/>
  <c r="A23" i="28" s="1"/>
  <c r="A290" i="28"/>
  <c r="A264" i="22"/>
  <c r="H29" i="22"/>
  <c r="A29" i="22" s="1"/>
  <c r="A274" i="26"/>
  <c r="H89" i="26"/>
  <c r="A89" i="26" s="1"/>
  <c r="A273" i="29"/>
  <c r="H83" i="29"/>
  <c r="A83" i="29" s="1"/>
  <c r="A273" i="25"/>
  <c r="H83" i="25"/>
  <c r="A83" i="25" s="1"/>
  <c r="H83" i="21"/>
  <c r="A83" i="21" s="1"/>
  <c r="A273" i="21"/>
  <c r="A272" i="27"/>
  <c r="H77" i="27"/>
  <c r="A77" i="27" s="1"/>
  <c r="A268" i="21"/>
  <c r="H53" i="21"/>
  <c r="A53" i="21" s="1"/>
  <c r="A260" i="30"/>
  <c r="H5" i="30"/>
  <c r="A5" i="30" s="1"/>
  <c r="A260" i="28"/>
  <c r="H5" i="28"/>
  <c r="A5" i="28" s="1"/>
  <c r="A261" i="28"/>
  <c r="H11" i="28"/>
  <c r="A11" i="28" s="1"/>
  <c r="H11" i="30"/>
  <c r="A11" i="30" s="1"/>
  <c r="A261" i="30"/>
  <c r="A261" i="19"/>
  <c r="H11" i="19"/>
  <c r="A11" i="19" s="1"/>
  <c r="A268" i="20"/>
  <c r="H53" i="20"/>
  <c r="A53" i="20" s="1"/>
  <c r="A266" i="20"/>
  <c r="H41" i="20"/>
  <c r="A41" i="20" s="1"/>
  <c r="A292" i="23"/>
  <c r="A266" i="26"/>
  <c r="H41" i="26"/>
  <c r="A41" i="26" s="1"/>
  <c r="H41" i="30"/>
  <c r="A41" i="30" s="1"/>
  <c r="A266" i="30"/>
  <c r="H71" i="21"/>
  <c r="A71" i="21" s="1"/>
  <c r="A271" i="21"/>
  <c r="A286" i="21"/>
  <c r="A260" i="21"/>
  <c r="H5" i="21"/>
  <c r="A5" i="21" s="1"/>
  <c r="A266" i="21"/>
  <c r="H41" i="21"/>
  <c r="A41" i="21" s="1"/>
  <c r="A266" i="29"/>
  <c r="H41" i="29"/>
  <c r="A41" i="29" s="1"/>
  <c r="H35" i="23"/>
  <c r="A35" i="23" s="1"/>
  <c r="A265" i="23"/>
  <c r="A291" i="25"/>
  <c r="A291" i="27"/>
  <c r="H35" i="27"/>
  <c r="A35" i="27" s="1"/>
  <c r="A265" i="27"/>
  <c r="A264" i="25"/>
  <c r="H29" i="25"/>
  <c r="A29" i="25" s="1"/>
  <c r="A264" i="29"/>
  <c r="H29" i="29"/>
  <c r="A29" i="29" s="1"/>
  <c r="A290" i="29"/>
  <c r="H23" i="21"/>
  <c r="A23" i="21" s="1"/>
  <c r="A263" i="21"/>
  <c r="H23" i="25"/>
  <c r="A23" i="25" s="1"/>
  <c r="A263" i="25"/>
  <c r="A289" i="29"/>
  <c r="A263" i="29"/>
  <c r="H23" i="29"/>
  <c r="A23" i="29" s="1"/>
  <c r="A290" i="26"/>
  <c r="H29" i="30"/>
  <c r="A29" i="30" s="1"/>
  <c r="A264" i="30"/>
  <c r="A264" i="21"/>
  <c r="H29" i="21"/>
  <c r="A29" i="21" s="1"/>
  <c r="A300" i="29"/>
  <c r="A274" i="27"/>
  <c r="H89" i="27"/>
  <c r="A89" i="27" s="1"/>
  <c r="A300" i="25"/>
  <c r="A273" i="30"/>
  <c r="H83" i="30"/>
  <c r="A83" i="30" s="1"/>
  <c r="A299" i="28"/>
  <c r="A273" i="26"/>
  <c r="H83" i="26"/>
  <c r="A83" i="26" s="1"/>
  <c r="H77" i="30"/>
  <c r="A77" i="30" s="1"/>
  <c r="A272" i="30"/>
  <c r="A272" i="28"/>
  <c r="H77" i="28"/>
  <c r="A77" i="28" s="1"/>
  <c r="A272" i="26"/>
  <c r="H77" i="26"/>
  <c r="A77" i="26" s="1"/>
  <c r="A298" i="29"/>
  <c r="A272" i="25"/>
  <c r="H77" i="25"/>
  <c r="A77" i="25" s="1"/>
  <c r="C300" i="19"/>
  <c r="C300" i="21"/>
  <c r="G89" i="20"/>
  <c r="C300" i="20"/>
  <c r="A300" i="20" s="1"/>
  <c r="B300" i="19"/>
  <c r="G89" i="19"/>
  <c r="L34" i="16"/>
  <c r="L35" i="16" s="1"/>
  <c r="L36" i="16" s="1"/>
  <c r="F15" i="1" s="1"/>
  <c r="H34" i="16"/>
  <c r="H35" i="16" s="1"/>
  <c r="H36" i="16" s="1"/>
  <c r="D15" i="1" s="1"/>
  <c r="D34" i="16"/>
  <c r="D35" i="16" s="1"/>
  <c r="D36" i="16" s="1"/>
  <c r="B15" i="1" s="1"/>
  <c r="N34" i="16"/>
  <c r="N35" i="16" s="1"/>
  <c r="N36" i="16" s="1"/>
  <c r="G15" i="1" s="1"/>
  <c r="J34" i="16"/>
  <c r="J35" i="16" s="1"/>
  <c r="J36" i="16" s="1"/>
  <c r="E15" i="1" s="1"/>
  <c r="F34" i="16"/>
  <c r="F35" i="16" s="1"/>
  <c r="F36" i="16" s="1"/>
  <c r="C15" i="1" s="1"/>
  <c r="L80" i="14"/>
  <c r="L81" i="14" s="1"/>
  <c r="L82" i="14" s="1"/>
  <c r="F13" i="1" s="1"/>
  <c r="H80" i="14"/>
  <c r="H81" i="14" s="1"/>
  <c r="H82" i="14" s="1"/>
  <c r="D13" i="1" s="1"/>
  <c r="J80" i="14"/>
  <c r="J81" i="14" s="1"/>
  <c r="J82" i="14" s="1"/>
  <c r="E13" i="1" s="1"/>
  <c r="F80" i="14"/>
  <c r="F81" i="14" s="1"/>
  <c r="F82" i="14" s="1"/>
  <c r="C13" i="1" s="1"/>
  <c r="D81" i="10"/>
  <c r="D82" i="10" s="1"/>
  <c r="D83" i="10" s="1"/>
  <c r="B12" i="1" s="1"/>
  <c r="F81" i="10"/>
  <c r="F82" i="10" s="1"/>
  <c r="F83" i="10" s="1"/>
  <c r="C12" i="1" s="1"/>
  <c r="H81" i="10"/>
  <c r="H82" i="10" s="1"/>
  <c r="H83" i="10" s="1"/>
  <c r="D12" i="1" s="1"/>
  <c r="J81" i="10"/>
  <c r="J82" i="10" s="1"/>
  <c r="J83" i="10" s="1"/>
  <c r="E12" i="1" s="1"/>
  <c r="L81" i="10"/>
  <c r="L82" i="10" s="1"/>
  <c r="L83" i="10" s="1"/>
  <c r="F12" i="1" s="1"/>
  <c r="N81" i="10"/>
  <c r="N82" i="10" s="1"/>
  <c r="N83" i="10" s="1"/>
  <c r="G12" i="1" s="1"/>
  <c r="D28" i="11"/>
  <c r="D29" i="11" s="1"/>
  <c r="D30" i="11" s="1"/>
  <c r="B10" i="1" s="1"/>
  <c r="H28" i="11"/>
  <c r="H29" i="11" s="1"/>
  <c r="H30" i="11" s="1"/>
  <c r="D10" i="1" s="1"/>
  <c r="L28" i="11"/>
  <c r="L29" i="11" s="1"/>
  <c r="L30" i="11" s="1"/>
  <c r="F10" i="1" s="1"/>
  <c r="N28" i="11"/>
  <c r="N29" i="11" s="1"/>
  <c r="N30" i="11" s="1"/>
  <c r="G10" i="1" s="1"/>
  <c r="F28" i="11"/>
  <c r="F29" i="11" s="1"/>
  <c r="F30" i="11" s="1"/>
  <c r="C10" i="1" s="1"/>
  <c r="J28" i="11"/>
  <c r="J29" i="11" s="1"/>
  <c r="J30" i="11" s="1"/>
  <c r="E10" i="1" s="1"/>
  <c r="G47" i="22" l="1"/>
  <c r="E293" i="30"/>
  <c r="E293" i="29"/>
  <c r="E293" i="28"/>
  <c r="E293" i="27"/>
  <c r="E293" i="26"/>
  <c r="E293" i="24"/>
  <c r="E293" i="23"/>
  <c r="E293" i="21"/>
  <c r="E293" i="20"/>
  <c r="E293" i="25"/>
  <c r="E293" i="22"/>
  <c r="E293" i="19"/>
  <c r="G295" i="28"/>
  <c r="G295" i="27"/>
  <c r="G295" i="26"/>
  <c r="G295" i="29"/>
  <c r="G295" i="25"/>
  <c r="G295" i="23"/>
  <c r="G295" i="21"/>
  <c r="G59" i="24"/>
  <c r="G295" i="30"/>
  <c r="G295" i="24"/>
  <c r="G295" i="22"/>
  <c r="G295" i="20"/>
  <c r="G295" i="19"/>
  <c r="C295" i="28"/>
  <c r="C295" i="27"/>
  <c r="C295" i="26"/>
  <c r="C295" i="30"/>
  <c r="C295" i="25"/>
  <c r="C295" i="23"/>
  <c r="C295" i="21"/>
  <c r="G59" i="20"/>
  <c r="C295" i="29"/>
  <c r="C295" i="24"/>
  <c r="C295" i="22"/>
  <c r="C295" i="20"/>
  <c r="C295" i="19"/>
  <c r="C293" i="28"/>
  <c r="C293" i="27"/>
  <c r="C293" i="26"/>
  <c r="C293" i="30"/>
  <c r="C293" i="25"/>
  <c r="C293" i="23"/>
  <c r="C293" i="21"/>
  <c r="G47" i="20"/>
  <c r="C293" i="20"/>
  <c r="C293" i="29"/>
  <c r="C293" i="24"/>
  <c r="C293" i="22"/>
  <c r="C293" i="19"/>
  <c r="G47" i="23"/>
  <c r="F293" i="30"/>
  <c r="F293" i="29"/>
  <c r="F293" i="25"/>
  <c r="F293" i="24"/>
  <c r="F293" i="28"/>
  <c r="F293" i="27"/>
  <c r="F293" i="22"/>
  <c r="F293" i="19"/>
  <c r="F293" i="26"/>
  <c r="F293" i="23"/>
  <c r="A293" i="23" s="1"/>
  <c r="F293" i="21"/>
  <c r="F293" i="20"/>
  <c r="B293" i="30"/>
  <c r="B293" i="29"/>
  <c r="B293" i="25"/>
  <c r="B293" i="24"/>
  <c r="B293" i="28"/>
  <c r="B293" i="27"/>
  <c r="B293" i="22"/>
  <c r="B293" i="19"/>
  <c r="G47" i="19"/>
  <c r="B293" i="26"/>
  <c r="B293" i="23"/>
  <c r="B293" i="21"/>
  <c r="B293" i="20"/>
  <c r="G59" i="23"/>
  <c r="F295" i="30"/>
  <c r="F295" i="29"/>
  <c r="F295" i="25"/>
  <c r="F295" i="24"/>
  <c r="F295" i="28"/>
  <c r="F295" i="27"/>
  <c r="F295" i="22"/>
  <c r="F295" i="20"/>
  <c r="F295" i="19"/>
  <c r="F295" i="26"/>
  <c r="F295" i="23"/>
  <c r="F295" i="21"/>
  <c r="D295" i="30"/>
  <c r="D295" i="29"/>
  <c r="D295" i="25"/>
  <c r="D295" i="24"/>
  <c r="D295" i="26"/>
  <c r="D295" i="22"/>
  <c r="G59" i="21"/>
  <c r="D295" i="20"/>
  <c r="D295" i="19"/>
  <c r="D295" i="28"/>
  <c r="D295" i="27"/>
  <c r="D295" i="23"/>
  <c r="D295" i="21"/>
  <c r="A295" i="21" s="1"/>
  <c r="B295" i="30"/>
  <c r="B295" i="29"/>
  <c r="B295" i="25"/>
  <c r="B295" i="24"/>
  <c r="B295" i="28"/>
  <c r="B295" i="27"/>
  <c r="B295" i="22"/>
  <c r="B295" i="20"/>
  <c r="B295" i="19"/>
  <c r="G59" i="19"/>
  <c r="B295" i="26"/>
  <c r="B295" i="23"/>
  <c r="B295" i="21"/>
  <c r="G65" i="22"/>
  <c r="E296" i="30"/>
  <c r="E296" i="29"/>
  <c r="E296" i="28"/>
  <c r="E296" i="27"/>
  <c r="E296" i="26"/>
  <c r="E296" i="24"/>
  <c r="E296" i="23"/>
  <c r="E296" i="21"/>
  <c r="E296" i="25"/>
  <c r="E296" i="22"/>
  <c r="E296" i="19"/>
  <c r="E296" i="20"/>
  <c r="G65" i="23"/>
  <c r="F296" i="30"/>
  <c r="F296" i="29"/>
  <c r="F296" i="25"/>
  <c r="F296" i="24"/>
  <c r="F296" i="28"/>
  <c r="F296" i="27"/>
  <c r="F296" i="22"/>
  <c r="F296" i="20"/>
  <c r="F296" i="19"/>
  <c r="F296" i="26"/>
  <c r="F296" i="23"/>
  <c r="F296" i="21"/>
  <c r="G77" i="22"/>
  <c r="E298" i="30"/>
  <c r="E298" i="29"/>
  <c r="E298" i="28"/>
  <c r="E298" i="27"/>
  <c r="E298" i="26"/>
  <c r="E298" i="24"/>
  <c r="E298" i="23"/>
  <c r="E298" i="21"/>
  <c r="E298" i="20"/>
  <c r="E298" i="25"/>
  <c r="E298" i="22"/>
  <c r="E298" i="19"/>
  <c r="B298" i="30"/>
  <c r="B298" i="29"/>
  <c r="B298" i="25"/>
  <c r="B298" i="24"/>
  <c r="B298" i="28"/>
  <c r="B298" i="27"/>
  <c r="B298" i="22"/>
  <c r="B298" i="19"/>
  <c r="G77" i="19"/>
  <c r="B298" i="26"/>
  <c r="B298" i="23"/>
  <c r="B298" i="21"/>
  <c r="B298" i="20"/>
  <c r="F298" i="30"/>
  <c r="F298" i="29"/>
  <c r="F298" i="25"/>
  <c r="F298" i="24"/>
  <c r="G77" i="23"/>
  <c r="F298" i="28"/>
  <c r="F298" i="27"/>
  <c r="F298" i="22"/>
  <c r="F298" i="19"/>
  <c r="F298" i="26"/>
  <c r="F298" i="23"/>
  <c r="A298" i="23" s="1"/>
  <c r="F298" i="21"/>
  <c r="F298" i="20"/>
  <c r="Z263" i="26"/>
  <c r="Z260" i="26"/>
  <c r="Z262" i="26"/>
  <c r="Z261" i="26"/>
  <c r="Z262" i="28"/>
  <c r="Z263" i="28"/>
  <c r="Z260" i="28"/>
  <c r="Z261" i="28"/>
  <c r="AA263" i="26"/>
  <c r="AA260" i="26"/>
  <c r="AA262" i="26"/>
  <c r="AA261" i="26"/>
  <c r="AB262" i="27"/>
  <c r="AB261" i="27"/>
  <c r="AB263" i="27"/>
  <c r="AB260" i="27"/>
  <c r="R262" i="30"/>
  <c r="R263" i="30"/>
  <c r="R260" i="30"/>
  <c r="R261" i="30"/>
  <c r="Q263" i="29"/>
  <c r="Q262" i="29"/>
  <c r="Q261" i="29"/>
  <c r="Q260" i="29"/>
  <c r="Q263" i="25"/>
  <c r="Q260" i="25"/>
  <c r="Q262" i="25"/>
  <c r="Q261" i="25"/>
  <c r="Q262" i="21"/>
  <c r="Q263" i="21"/>
  <c r="Q261" i="21"/>
  <c r="Q260" i="21"/>
  <c r="R262" i="29"/>
  <c r="R263" i="29"/>
  <c r="R261" i="29"/>
  <c r="R260" i="29"/>
  <c r="R262" i="25"/>
  <c r="R263" i="25"/>
  <c r="R260" i="25"/>
  <c r="R261" i="25"/>
  <c r="T262" i="29"/>
  <c r="T263" i="29"/>
  <c r="T261" i="29"/>
  <c r="T260" i="29"/>
  <c r="T263" i="21"/>
  <c r="T262" i="21"/>
  <c r="T261" i="21"/>
  <c r="T260" i="21"/>
  <c r="N263" i="21"/>
  <c r="N262" i="21"/>
  <c r="N261" i="21"/>
  <c r="N260" i="21"/>
  <c r="Y262" i="21"/>
  <c r="Y263" i="21"/>
  <c r="Y261" i="21"/>
  <c r="Y260" i="21"/>
  <c r="T262" i="30"/>
  <c r="T263" i="30"/>
  <c r="T260" i="30"/>
  <c r="T261" i="30"/>
  <c r="T263" i="20"/>
  <c r="T262" i="20"/>
  <c r="T261" i="20"/>
  <c r="T260" i="20"/>
  <c r="V263" i="20"/>
  <c r="V262" i="20"/>
  <c r="V261" i="20"/>
  <c r="V260" i="20"/>
  <c r="O263" i="19"/>
  <c r="O260" i="19"/>
  <c r="O262" i="19"/>
  <c r="O261" i="19"/>
  <c r="O263" i="28"/>
  <c r="O262" i="28"/>
  <c r="O260" i="28"/>
  <c r="O261" i="28"/>
  <c r="N262" i="28"/>
  <c r="N263" i="28"/>
  <c r="N260" i="28"/>
  <c r="N261" i="28"/>
  <c r="N262" i="30"/>
  <c r="N263" i="30"/>
  <c r="N260" i="30"/>
  <c r="N261" i="30"/>
  <c r="V263" i="21"/>
  <c r="V262" i="21"/>
  <c r="V261" i="21"/>
  <c r="V260" i="21"/>
  <c r="Z262" i="27"/>
  <c r="Z260" i="27"/>
  <c r="Z263" i="27"/>
  <c r="Z261" i="27"/>
  <c r="AA263" i="25"/>
  <c r="AA260" i="25"/>
  <c r="AA262" i="25"/>
  <c r="AA261" i="25"/>
  <c r="AA263" i="29"/>
  <c r="AA262" i="29"/>
  <c r="AA261" i="29"/>
  <c r="AA260" i="29"/>
  <c r="AB263" i="26"/>
  <c r="AB260" i="26"/>
  <c r="AB262" i="26"/>
  <c r="AB261" i="26"/>
  <c r="R263" i="22"/>
  <c r="R261" i="22"/>
  <c r="R262" i="22"/>
  <c r="R260" i="22"/>
  <c r="S262" i="20"/>
  <c r="S263" i="20"/>
  <c r="S261" i="20"/>
  <c r="S260" i="20"/>
  <c r="T262" i="25"/>
  <c r="T260" i="25"/>
  <c r="T263" i="25"/>
  <c r="T261" i="25"/>
  <c r="T262" i="27"/>
  <c r="T260" i="27"/>
  <c r="T263" i="27"/>
  <c r="T261" i="27"/>
  <c r="Y262" i="20"/>
  <c r="Y263" i="20"/>
  <c r="Y260" i="20"/>
  <c r="Y261" i="20"/>
  <c r="Y263" i="22"/>
  <c r="Y261" i="22"/>
  <c r="Y262" i="22"/>
  <c r="Y260" i="22"/>
  <c r="V262" i="19"/>
  <c r="V263" i="19"/>
  <c r="V261" i="19"/>
  <c r="V260" i="19"/>
  <c r="N262" i="23"/>
  <c r="N260" i="23"/>
  <c r="N263" i="23"/>
  <c r="N261" i="23"/>
  <c r="N262" i="27"/>
  <c r="N260" i="27"/>
  <c r="N263" i="27"/>
  <c r="N261" i="27"/>
  <c r="A265" i="19"/>
  <c r="H35" i="19"/>
  <c r="A35" i="19" s="1"/>
  <c r="A273" i="22"/>
  <c r="H83" i="22"/>
  <c r="A83" i="22" s="1"/>
  <c r="A270" i="28"/>
  <c r="H65" i="28"/>
  <c r="A65" i="28" s="1"/>
  <c r="N228" i="19"/>
  <c r="A68" i="19" s="1"/>
  <c r="N226" i="19"/>
  <c r="A66" i="19" s="1"/>
  <c r="N229" i="19"/>
  <c r="A69" i="19" s="1"/>
  <c r="N227" i="19"/>
  <c r="A67" i="19" s="1"/>
  <c r="A269" i="29"/>
  <c r="H59" i="29"/>
  <c r="A59" i="29" s="1"/>
  <c r="A269" i="25"/>
  <c r="H59" i="25"/>
  <c r="A59" i="25" s="1"/>
  <c r="A295" i="25"/>
  <c r="H47" i="27"/>
  <c r="A47" i="27" s="1"/>
  <c r="A267" i="27"/>
  <c r="A274" i="23"/>
  <c r="H89" i="23"/>
  <c r="A89" i="23" s="1"/>
  <c r="A273" i="20"/>
  <c r="H83" i="20"/>
  <c r="A83" i="20" s="1"/>
  <c r="A270" i="27"/>
  <c r="H65" i="27"/>
  <c r="A65" i="27" s="1"/>
  <c r="A296" i="27"/>
  <c r="A269" i="30"/>
  <c r="H59" i="30"/>
  <c r="A59" i="30" s="1"/>
  <c r="A295" i="26"/>
  <c r="A267" i="28"/>
  <c r="H47" i="28"/>
  <c r="A47" i="28" s="1"/>
  <c r="AB263" i="25"/>
  <c r="AB260" i="25"/>
  <c r="AB262" i="25"/>
  <c r="AB261" i="25"/>
  <c r="R263" i="23"/>
  <c r="R260" i="23"/>
  <c r="R262" i="23"/>
  <c r="R261" i="23"/>
  <c r="R263" i="26"/>
  <c r="R260" i="26"/>
  <c r="R262" i="26"/>
  <c r="R261" i="26"/>
  <c r="Q263" i="27"/>
  <c r="Q262" i="27"/>
  <c r="Q260" i="27"/>
  <c r="Q261" i="27"/>
  <c r="S263" i="25"/>
  <c r="S260" i="25"/>
  <c r="S262" i="25"/>
  <c r="S261" i="25"/>
  <c r="S262" i="21"/>
  <c r="S263" i="21"/>
  <c r="S261" i="21"/>
  <c r="S260" i="21"/>
  <c r="Y262" i="19"/>
  <c r="Y263" i="19"/>
  <c r="Y260" i="19"/>
  <c r="Y261" i="19"/>
  <c r="Y263" i="23"/>
  <c r="Y260" i="23"/>
  <c r="Y262" i="23"/>
  <c r="Y261" i="23"/>
  <c r="R263" i="20"/>
  <c r="R262" i="20"/>
  <c r="R261" i="20"/>
  <c r="R260" i="20"/>
  <c r="O262" i="25"/>
  <c r="O260" i="25"/>
  <c r="O263" i="25"/>
  <c r="O261" i="25"/>
  <c r="N263" i="20"/>
  <c r="N262" i="20"/>
  <c r="N261" i="20"/>
  <c r="N260" i="20"/>
  <c r="O263" i="22"/>
  <c r="O261" i="22"/>
  <c r="O262" i="22"/>
  <c r="O260" i="22"/>
  <c r="AA263" i="27"/>
  <c r="AA262" i="27"/>
  <c r="AA260" i="27"/>
  <c r="AA261" i="27"/>
  <c r="AB262" i="28"/>
  <c r="AB263" i="28"/>
  <c r="AB261" i="28"/>
  <c r="AB260" i="28"/>
  <c r="AB262" i="30"/>
  <c r="AB263" i="30"/>
  <c r="AB260" i="30"/>
  <c r="AB261" i="30"/>
  <c r="Q262" i="19"/>
  <c r="Q263" i="19"/>
  <c r="Q260" i="19"/>
  <c r="Q261" i="19"/>
  <c r="R262" i="24"/>
  <c r="R263" i="24"/>
  <c r="R260" i="24"/>
  <c r="R261" i="24"/>
  <c r="R262" i="28"/>
  <c r="R263" i="28"/>
  <c r="R260" i="28"/>
  <c r="R261" i="28"/>
  <c r="Q263" i="30"/>
  <c r="Q262" i="30"/>
  <c r="Q260" i="30"/>
  <c r="Q261" i="30"/>
  <c r="Q261" i="22"/>
  <c r="Q262" i="22"/>
  <c r="Q263" i="22"/>
  <c r="Q260" i="22"/>
  <c r="R262" i="27"/>
  <c r="R260" i="27"/>
  <c r="R263" i="27"/>
  <c r="R261" i="27"/>
  <c r="S263" i="28"/>
  <c r="S262" i="28"/>
  <c r="S260" i="28"/>
  <c r="S261" i="28"/>
  <c r="S263" i="24"/>
  <c r="S260" i="24"/>
  <c r="S262" i="24"/>
  <c r="S261" i="24"/>
  <c r="T262" i="19"/>
  <c r="T263" i="19"/>
  <c r="T261" i="19"/>
  <c r="T260" i="19"/>
  <c r="N263" i="24"/>
  <c r="N260" i="24"/>
  <c r="N262" i="24"/>
  <c r="N261" i="24"/>
  <c r="O262" i="24"/>
  <c r="O260" i="24"/>
  <c r="O263" i="24"/>
  <c r="O261" i="24"/>
  <c r="A300" i="22"/>
  <c r="A274" i="22"/>
  <c r="H89" i="22"/>
  <c r="A89" i="22" s="1"/>
  <c r="A299" i="23"/>
  <c r="A270" i="29"/>
  <c r="H65" i="29"/>
  <c r="A65" i="29" s="1"/>
  <c r="A269" i="28"/>
  <c r="H59" i="28"/>
  <c r="A59" i="28" s="1"/>
  <c r="A293" i="30"/>
  <c r="A267" i="26"/>
  <c r="H47" i="26"/>
  <c r="A47" i="26" s="1"/>
  <c r="G47" i="24"/>
  <c r="G293" i="28"/>
  <c r="G293" i="27"/>
  <c r="G293" i="26"/>
  <c r="G293" i="29"/>
  <c r="G293" i="25"/>
  <c r="A293" i="25" s="1"/>
  <c r="G293" i="23"/>
  <c r="G293" i="21"/>
  <c r="G293" i="20"/>
  <c r="G293" i="30"/>
  <c r="G293" i="24"/>
  <c r="A293" i="24" s="1"/>
  <c r="G293" i="22"/>
  <c r="G293" i="19"/>
  <c r="D293" i="30"/>
  <c r="D293" i="29"/>
  <c r="D293" i="25"/>
  <c r="D293" i="24"/>
  <c r="D293" i="26"/>
  <c r="D293" i="22"/>
  <c r="G47" i="21"/>
  <c r="D293" i="19"/>
  <c r="D293" i="28"/>
  <c r="D293" i="27"/>
  <c r="D293" i="23"/>
  <c r="D293" i="20"/>
  <c r="D293" i="21"/>
  <c r="A293" i="21" s="1"/>
  <c r="G59" i="22"/>
  <c r="E295" i="30"/>
  <c r="E295" i="29"/>
  <c r="E295" i="28"/>
  <c r="E295" i="27"/>
  <c r="E295" i="26"/>
  <c r="E295" i="24"/>
  <c r="E295" i="23"/>
  <c r="E295" i="21"/>
  <c r="E295" i="25"/>
  <c r="E295" i="22"/>
  <c r="A295" i="22" s="1"/>
  <c r="E295" i="19"/>
  <c r="E295" i="20"/>
  <c r="C296" i="28"/>
  <c r="C296" i="27"/>
  <c r="C296" i="26"/>
  <c r="C296" i="29"/>
  <c r="C296" i="25"/>
  <c r="C296" i="23"/>
  <c r="C296" i="21"/>
  <c r="C296" i="30"/>
  <c r="C296" i="24"/>
  <c r="C296" i="22"/>
  <c r="C296" i="20"/>
  <c r="G65" i="20"/>
  <c r="C296" i="19"/>
  <c r="D296" i="30"/>
  <c r="D296" i="29"/>
  <c r="D296" i="25"/>
  <c r="D296" i="24"/>
  <c r="D296" i="26"/>
  <c r="D296" i="22"/>
  <c r="D296" i="20"/>
  <c r="D296" i="19"/>
  <c r="D296" i="28"/>
  <c r="D296" i="27"/>
  <c r="D296" i="23"/>
  <c r="G65" i="21"/>
  <c r="D296" i="21"/>
  <c r="C298" i="28"/>
  <c r="C298" i="27"/>
  <c r="C298" i="26"/>
  <c r="C298" i="29"/>
  <c r="C298" i="25"/>
  <c r="C298" i="23"/>
  <c r="C298" i="21"/>
  <c r="C298" i="20"/>
  <c r="C298" i="30"/>
  <c r="C298" i="24"/>
  <c r="C298" i="22"/>
  <c r="G77" i="20"/>
  <c r="C298" i="19"/>
  <c r="G77" i="24"/>
  <c r="G298" i="28"/>
  <c r="G298" i="27"/>
  <c r="G298" i="26"/>
  <c r="G298" i="30"/>
  <c r="G298" i="25"/>
  <c r="A298" i="25" s="1"/>
  <c r="G298" i="23"/>
  <c r="G298" i="21"/>
  <c r="G298" i="20"/>
  <c r="G298" i="29"/>
  <c r="G298" i="24"/>
  <c r="A298" i="24" s="1"/>
  <c r="G298" i="22"/>
  <c r="G298" i="19"/>
  <c r="D298" i="30"/>
  <c r="D298" i="29"/>
  <c r="D298" i="25"/>
  <c r="D298" i="24"/>
  <c r="D298" i="26"/>
  <c r="D298" i="22"/>
  <c r="D298" i="19"/>
  <c r="D298" i="28"/>
  <c r="D298" i="27"/>
  <c r="D298" i="23"/>
  <c r="G77" i="21"/>
  <c r="D298" i="21"/>
  <c r="D298" i="20"/>
  <c r="Z262" i="25"/>
  <c r="Z260" i="25"/>
  <c r="Z263" i="25"/>
  <c r="Z261" i="25"/>
  <c r="Z262" i="30"/>
  <c r="Z263" i="30"/>
  <c r="Z260" i="30"/>
  <c r="Z261" i="30"/>
  <c r="AA263" i="30"/>
  <c r="AA262" i="30"/>
  <c r="AA260" i="30"/>
  <c r="AA261" i="30"/>
  <c r="R263" i="21"/>
  <c r="R262" i="21"/>
  <c r="R261" i="21"/>
  <c r="R260" i="21"/>
  <c r="S263" i="27"/>
  <c r="S262" i="27"/>
  <c r="S260" i="27"/>
  <c r="S261" i="27"/>
  <c r="S263" i="23"/>
  <c r="S262" i="23"/>
  <c r="S260" i="23"/>
  <c r="S261" i="23"/>
  <c r="T263" i="26"/>
  <c r="T260" i="26"/>
  <c r="T262" i="26"/>
  <c r="T261" i="26"/>
  <c r="O263" i="30"/>
  <c r="O262" i="30"/>
  <c r="O260" i="30"/>
  <c r="O261" i="30"/>
  <c r="AA262" i="21"/>
  <c r="AA263" i="21"/>
  <c r="AA261" i="21"/>
  <c r="AA260" i="21"/>
  <c r="Q263" i="28"/>
  <c r="Q262" i="28"/>
  <c r="Q260" i="28"/>
  <c r="Q261" i="28"/>
  <c r="Q263" i="26"/>
  <c r="Q260" i="26"/>
  <c r="Q262" i="26"/>
  <c r="Q261" i="26"/>
  <c r="Q262" i="24"/>
  <c r="Q260" i="24"/>
  <c r="Q263" i="24"/>
  <c r="Q261" i="24"/>
  <c r="S263" i="30"/>
  <c r="S262" i="30"/>
  <c r="S260" i="30"/>
  <c r="S261" i="30"/>
  <c r="S263" i="26"/>
  <c r="S260" i="26"/>
  <c r="S262" i="26"/>
  <c r="S261" i="26"/>
  <c r="S261" i="22"/>
  <c r="S263" i="22"/>
  <c r="S260" i="22"/>
  <c r="S262" i="22"/>
  <c r="R262" i="19"/>
  <c r="R263" i="19"/>
  <c r="R261" i="19"/>
  <c r="R260" i="19"/>
  <c r="T262" i="24"/>
  <c r="T260" i="24"/>
  <c r="T263" i="24"/>
  <c r="T261" i="24"/>
  <c r="V262" i="22"/>
  <c r="V261" i="22"/>
  <c r="V263" i="22"/>
  <c r="V260" i="22"/>
  <c r="V263" i="23"/>
  <c r="V260" i="23"/>
  <c r="V262" i="23"/>
  <c r="V261" i="23"/>
  <c r="N262" i="29"/>
  <c r="N263" i="29"/>
  <c r="N261" i="29"/>
  <c r="N260" i="29"/>
  <c r="O263" i="29"/>
  <c r="O262" i="29"/>
  <c r="O261" i="29"/>
  <c r="O260" i="29"/>
  <c r="O262" i="20"/>
  <c r="O263" i="20"/>
  <c r="O261" i="20"/>
  <c r="O260" i="20"/>
  <c r="A274" i="21"/>
  <c r="H89" i="21"/>
  <c r="A89" i="21" s="1"/>
  <c r="A300" i="21"/>
  <c r="A273" i="24"/>
  <c r="H83" i="24"/>
  <c r="A83" i="24" s="1"/>
  <c r="H65" i="30"/>
  <c r="A65" i="30" s="1"/>
  <c r="A270" i="30"/>
  <c r="A270" i="26"/>
  <c r="H65" i="26"/>
  <c r="A65" i="26" s="1"/>
  <c r="B296" i="30"/>
  <c r="B296" i="29"/>
  <c r="B296" i="25"/>
  <c r="B296" i="24"/>
  <c r="B296" i="28"/>
  <c r="B296" i="27"/>
  <c r="B296" i="22"/>
  <c r="B296" i="20"/>
  <c r="A296" i="20" s="1"/>
  <c r="B296" i="19"/>
  <c r="G65" i="19"/>
  <c r="B296" i="26"/>
  <c r="B296" i="23"/>
  <c r="B296" i="21"/>
  <c r="H59" i="27"/>
  <c r="A59" i="27" s="1"/>
  <c r="A269" i="27"/>
  <c r="A267" i="29"/>
  <c r="H47" i="29"/>
  <c r="A47" i="29" s="1"/>
  <c r="A267" i="25"/>
  <c r="H47" i="25"/>
  <c r="A47" i="25" s="1"/>
  <c r="A295" i="30"/>
  <c r="A269" i="26"/>
  <c r="H59" i="26"/>
  <c r="A59" i="26" s="1"/>
  <c r="A293" i="28"/>
  <c r="Z262" i="29"/>
  <c r="Z263" i="29"/>
  <c r="Z261" i="29"/>
  <c r="Z260" i="29"/>
  <c r="AA263" i="19"/>
  <c r="AA262" i="19"/>
  <c r="AA261" i="19"/>
  <c r="AA260" i="19"/>
  <c r="AA263" i="28"/>
  <c r="AA262" i="28"/>
  <c r="AA260" i="28"/>
  <c r="AA261" i="28"/>
  <c r="AB262" i="29"/>
  <c r="AB263" i="29"/>
  <c r="AB261" i="29"/>
  <c r="AB260" i="29"/>
  <c r="Q263" i="23"/>
  <c r="Q260" i="23"/>
  <c r="Q262" i="23"/>
  <c r="Q261" i="23"/>
  <c r="S263" i="29"/>
  <c r="S262" i="29"/>
  <c r="S261" i="29"/>
  <c r="S260" i="29"/>
  <c r="T262" i="23"/>
  <c r="T260" i="23"/>
  <c r="T263" i="23"/>
  <c r="T261" i="23"/>
  <c r="V262" i="24"/>
  <c r="V263" i="24"/>
  <c r="V260" i="24"/>
  <c r="V261" i="24"/>
  <c r="N262" i="26"/>
  <c r="N260" i="26"/>
  <c r="N263" i="26"/>
  <c r="N261" i="26"/>
  <c r="AB262" i="24"/>
  <c r="AB261" i="24"/>
  <c r="AB263" i="24"/>
  <c r="AB260" i="24"/>
  <c r="Q262" i="20"/>
  <c r="Q263" i="20"/>
  <c r="Q261" i="20"/>
  <c r="Q260" i="20"/>
  <c r="Y262" i="24"/>
  <c r="Y260" i="24"/>
  <c r="Y263" i="24"/>
  <c r="Y261" i="24"/>
  <c r="T262" i="28"/>
  <c r="T263" i="28"/>
  <c r="T260" i="28"/>
  <c r="T261" i="28"/>
  <c r="T263" i="22"/>
  <c r="T262" i="22"/>
  <c r="T261" i="22"/>
  <c r="T260" i="22"/>
  <c r="O263" i="27"/>
  <c r="O260" i="27"/>
  <c r="O262" i="27"/>
  <c r="O261" i="27"/>
  <c r="O262" i="26"/>
  <c r="O260" i="26"/>
  <c r="O263" i="26"/>
  <c r="O261" i="26"/>
  <c r="N263" i="22"/>
  <c r="N261" i="22"/>
  <c r="N262" i="22"/>
  <c r="N260" i="22"/>
  <c r="O262" i="21"/>
  <c r="O263" i="21"/>
  <c r="O261" i="21"/>
  <c r="O260" i="21"/>
  <c r="O263" i="23"/>
  <c r="O260" i="23"/>
  <c r="O262" i="23"/>
  <c r="O261" i="23"/>
  <c r="H83" i="23"/>
  <c r="A83" i="23" s="1"/>
  <c r="A273" i="23"/>
  <c r="A296" i="29"/>
  <c r="A270" i="25"/>
  <c r="H65" i="25"/>
  <c r="A65" i="25" s="1"/>
  <c r="A295" i="28"/>
  <c r="A267" i="30"/>
  <c r="H47" i="30"/>
  <c r="A47" i="30" s="1"/>
  <c r="A293" i="26"/>
  <c r="A260" i="25"/>
  <c r="H5" i="25"/>
  <c r="A5" i="25" s="1"/>
  <c r="A274" i="20"/>
  <c r="H89" i="20"/>
  <c r="A89" i="20" s="1"/>
  <c r="H89" i="19"/>
  <c r="A89" i="19" s="1"/>
  <c r="A274" i="19"/>
  <c r="D30" i="2"/>
  <c r="D31" i="2" s="1"/>
  <c r="A296" i="23" l="1"/>
  <c r="N263" i="25"/>
  <c r="N260" i="25"/>
  <c r="N262" i="25"/>
  <c r="N261" i="25"/>
  <c r="X262" i="25"/>
  <c r="X260" i="25"/>
  <c r="X263" i="25"/>
  <c r="X261" i="25"/>
  <c r="AA263" i="23"/>
  <c r="AA262" i="23"/>
  <c r="AA260" i="23"/>
  <c r="AA261" i="23"/>
  <c r="W263" i="26"/>
  <c r="W260" i="26"/>
  <c r="W262" i="26"/>
  <c r="W261" i="26"/>
  <c r="W263" i="27"/>
  <c r="W262" i="27"/>
  <c r="W260" i="27"/>
  <c r="W261" i="27"/>
  <c r="X263" i="26"/>
  <c r="X260" i="26"/>
  <c r="X262" i="26"/>
  <c r="X261" i="26"/>
  <c r="AA263" i="24"/>
  <c r="AA260" i="24"/>
  <c r="AA262" i="24"/>
  <c r="AA261" i="24"/>
  <c r="A272" i="21"/>
  <c r="H77" i="21"/>
  <c r="A77" i="21" s="1"/>
  <c r="A270" i="21"/>
  <c r="H65" i="21"/>
  <c r="A65" i="21" s="1"/>
  <c r="H47" i="21"/>
  <c r="A47" i="21" s="1"/>
  <c r="A267" i="21"/>
  <c r="W263" i="28"/>
  <c r="W262" i="28"/>
  <c r="W260" i="28"/>
  <c r="W261" i="28"/>
  <c r="AB263" i="22"/>
  <c r="AB261" i="22"/>
  <c r="AB262" i="22"/>
  <c r="AB260" i="22"/>
  <c r="W263" i="30"/>
  <c r="W262" i="30"/>
  <c r="W260" i="30"/>
  <c r="W261" i="30"/>
  <c r="A272" i="23"/>
  <c r="H77" i="23"/>
  <c r="A77" i="23" s="1"/>
  <c r="A272" i="22"/>
  <c r="H77" i="22"/>
  <c r="A77" i="22" s="1"/>
  <c r="A296" i="22"/>
  <c r="A270" i="22"/>
  <c r="H65" i="22"/>
  <c r="A65" i="22" s="1"/>
  <c r="A269" i="19"/>
  <c r="H59" i="19"/>
  <c r="A59" i="19" s="1"/>
  <c r="H59" i="21"/>
  <c r="A59" i="21" s="1"/>
  <c r="A269" i="21"/>
  <c r="A295" i="23"/>
  <c r="A267" i="19"/>
  <c r="H47" i="19"/>
  <c r="A47" i="19" s="1"/>
  <c r="A293" i="20"/>
  <c r="A126" i="20" s="1"/>
  <c r="A295" i="20"/>
  <c r="H59" i="20"/>
  <c r="A59" i="20" s="1"/>
  <c r="A269" i="20"/>
  <c r="A293" i="22"/>
  <c r="AB263" i="20"/>
  <c r="AB262" i="20"/>
  <c r="AB262" i="19"/>
  <c r="AB263" i="19"/>
  <c r="U263" i="30"/>
  <c r="U262" i="30"/>
  <c r="U260" i="30"/>
  <c r="A97" i="30" s="1"/>
  <c r="U261" i="30"/>
  <c r="U263" i="25"/>
  <c r="U260" i="25"/>
  <c r="U262" i="25"/>
  <c r="U261" i="25"/>
  <c r="U263" i="29"/>
  <c r="U262" i="29"/>
  <c r="U261" i="29"/>
  <c r="U260" i="29"/>
  <c r="H65" i="19"/>
  <c r="A65" i="19" s="1"/>
  <c r="A270" i="19"/>
  <c r="X262" i="30"/>
  <c r="X263" i="30"/>
  <c r="X260" i="30"/>
  <c r="X261" i="30"/>
  <c r="AB263" i="21"/>
  <c r="AB262" i="21"/>
  <c r="AB260" i="21"/>
  <c r="AB261" i="21"/>
  <c r="A298" i="21"/>
  <c r="A272" i="24"/>
  <c r="H77" i="24"/>
  <c r="A77" i="24" s="1"/>
  <c r="A272" i="20"/>
  <c r="H77" i="20"/>
  <c r="A77" i="20" s="1"/>
  <c r="A296" i="21"/>
  <c r="A270" i="20"/>
  <c r="H65" i="20"/>
  <c r="A65" i="20" s="1"/>
  <c r="H59" i="22"/>
  <c r="A59" i="22" s="1"/>
  <c r="A269" i="22"/>
  <c r="A267" i="24"/>
  <c r="H47" i="24"/>
  <c r="A47" i="24" s="1"/>
  <c r="U263" i="26"/>
  <c r="A100" i="26" s="1"/>
  <c r="U260" i="26"/>
  <c r="A97" i="26" s="1"/>
  <c r="U262" i="26"/>
  <c r="A99" i="26" s="1"/>
  <c r="U261" i="26"/>
  <c r="A98" i="26" s="1"/>
  <c r="A117" i="26" s="1"/>
  <c r="X262" i="29"/>
  <c r="X263" i="29"/>
  <c r="X261" i="29"/>
  <c r="X260" i="29"/>
  <c r="U263" i="28"/>
  <c r="U262" i="28"/>
  <c r="U260" i="28"/>
  <c r="A97" i="28" s="1"/>
  <c r="U261" i="28"/>
  <c r="X262" i="27"/>
  <c r="X260" i="27"/>
  <c r="X263" i="27"/>
  <c r="X261" i="27"/>
  <c r="AA262" i="20"/>
  <c r="AA263" i="20"/>
  <c r="AA260" i="20"/>
  <c r="AA261" i="20"/>
  <c r="AB262" i="23"/>
  <c r="AB260" i="23"/>
  <c r="AB263" i="23"/>
  <c r="AB261" i="23"/>
  <c r="U263" i="27"/>
  <c r="U262" i="27"/>
  <c r="U260" i="27"/>
  <c r="A97" i="27" s="1"/>
  <c r="U261" i="27"/>
  <c r="A98" i="27" s="1"/>
  <c r="A117" i="27" s="1"/>
  <c r="W263" i="25"/>
  <c r="W260" i="25"/>
  <c r="W262" i="25"/>
  <c r="W261" i="25"/>
  <c r="W263" i="29"/>
  <c r="W262" i="29"/>
  <c r="A99" i="29" s="1"/>
  <c r="W261" i="29"/>
  <c r="A98" i="29" s="1"/>
  <c r="A117" i="29" s="1"/>
  <c r="W260" i="29"/>
  <c r="X262" i="28"/>
  <c r="X263" i="28"/>
  <c r="X260" i="28"/>
  <c r="X261" i="28"/>
  <c r="AA261" i="22"/>
  <c r="AA262" i="22"/>
  <c r="AA260" i="22"/>
  <c r="AA263" i="22"/>
  <c r="S263" i="19"/>
  <c r="S262" i="19"/>
  <c r="S261" i="19"/>
  <c r="S260" i="19"/>
  <c r="A100" i="27"/>
  <c r="A99" i="28"/>
  <c r="A298" i="20"/>
  <c r="H77" i="19"/>
  <c r="A77" i="19" s="1"/>
  <c r="A272" i="19"/>
  <c r="A298" i="22"/>
  <c r="A270" i="23"/>
  <c r="H65" i="23"/>
  <c r="A65" i="23" s="1"/>
  <c r="H59" i="23"/>
  <c r="A59" i="23" s="1"/>
  <c r="A269" i="23"/>
  <c r="H47" i="23"/>
  <c r="A47" i="23" s="1"/>
  <c r="A267" i="23"/>
  <c r="H47" i="20"/>
  <c r="A47" i="20" s="1"/>
  <c r="A267" i="20"/>
  <c r="A295" i="24"/>
  <c r="A269" i="24"/>
  <c r="H59" i="24"/>
  <c r="A59" i="24" s="1"/>
  <c r="A267" i="22"/>
  <c r="H47" i="22"/>
  <c r="A47" i="22" s="1"/>
  <c r="AB260" i="20"/>
  <c r="AB261" i="20"/>
  <c r="AB261" i="19"/>
  <c r="AB260" i="19"/>
  <c r="D32" i="2"/>
  <c r="B3" i="1" s="1"/>
  <c r="N80" i="14"/>
  <c r="N81" i="14" s="1"/>
  <c r="N82" i="14" s="1"/>
  <c r="G13" i="1" s="1"/>
  <c r="L18" i="1"/>
  <c r="H18" i="1"/>
  <c r="M18" i="1"/>
  <c r="I18" i="1"/>
  <c r="F18" i="1"/>
  <c r="E18" i="1"/>
  <c r="C18" i="1"/>
  <c r="A99" i="27" l="1"/>
  <c r="A99" i="30"/>
  <c r="A100" i="28"/>
  <c r="A98" i="28"/>
  <c r="A117" i="28" s="1"/>
  <c r="A100" i="29"/>
  <c r="A97" i="29"/>
  <c r="A100" i="30"/>
  <c r="A98" i="30"/>
  <c r="A117" i="30" s="1"/>
  <c r="A111" i="27"/>
  <c r="A114" i="27"/>
  <c r="A111" i="26"/>
  <c r="A114" i="26"/>
  <c r="F20" i="1"/>
  <c r="J3" i="23"/>
  <c r="K3" i="23" s="1"/>
  <c r="P6" i="26"/>
  <c r="Q6" i="26" s="1"/>
  <c r="P6" i="25"/>
  <c r="Q6" i="25" s="1"/>
  <c r="P6" i="24"/>
  <c r="Q6" i="24" s="1"/>
  <c r="P6" i="23"/>
  <c r="Q6" i="23" s="1"/>
  <c r="P6" i="20"/>
  <c r="Q6" i="20" s="1"/>
  <c r="P6" i="19"/>
  <c r="Q6" i="19" s="1"/>
  <c r="P6" i="30"/>
  <c r="Q6" i="30" s="1"/>
  <c r="P6" i="29"/>
  <c r="Q6" i="29" s="1"/>
  <c r="P6" i="28"/>
  <c r="Q6" i="28" s="1"/>
  <c r="P6" i="27"/>
  <c r="Q6" i="27" s="1"/>
  <c r="P6" i="22"/>
  <c r="Q6" i="22" s="1"/>
  <c r="P6" i="21"/>
  <c r="Q6" i="21" s="1"/>
  <c r="M20" i="1"/>
  <c r="J3" i="30"/>
  <c r="K3" i="30" s="1"/>
  <c r="P13" i="30"/>
  <c r="Q13" i="30" s="1"/>
  <c r="P13" i="26"/>
  <c r="Q13" i="26" s="1"/>
  <c r="P13" i="25"/>
  <c r="Q13" i="25" s="1"/>
  <c r="P13" i="24"/>
  <c r="Q13" i="24" s="1"/>
  <c r="P13" i="22"/>
  <c r="Q13" i="22" s="1"/>
  <c r="P13" i="21"/>
  <c r="Q13" i="21" s="1"/>
  <c r="P13" i="29"/>
  <c r="Q13" i="29" s="1"/>
  <c r="P13" i="28"/>
  <c r="Q13" i="28" s="1"/>
  <c r="P13" i="27"/>
  <c r="Q13" i="27" s="1"/>
  <c r="P13" i="23"/>
  <c r="Q13" i="23" s="1"/>
  <c r="P13" i="20"/>
  <c r="Q13" i="20" s="1"/>
  <c r="P13" i="19"/>
  <c r="Q13" i="19" s="1"/>
  <c r="L20" i="1"/>
  <c r="P12" i="30"/>
  <c r="Q12" i="30" s="1"/>
  <c r="P12" i="26"/>
  <c r="Q12" i="26" s="1"/>
  <c r="P12" i="25"/>
  <c r="Q12" i="25" s="1"/>
  <c r="J3" i="29"/>
  <c r="K3" i="29" s="1"/>
  <c r="P12" i="24"/>
  <c r="Q12" i="24" s="1"/>
  <c r="P12" i="22"/>
  <c r="Q12" i="22" s="1"/>
  <c r="P12" i="21"/>
  <c r="Q12" i="21" s="1"/>
  <c r="P12" i="19"/>
  <c r="Q12" i="19" s="1"/>
  <c r="P12" i="29"/>
  <c r="Q12" i="29" s="1"/>
  <c r="P12" i="28"/>
  <c r="Q12" i="28" s="1"/>
  <c r="P12" i="27"/>
  <c r="Q12" i="27" s="1"/>
  <c r="P12" i="23"/>
  <c r="Q12" i="23" s="1"/>
  <c r="P12" i="20"/>
  <c r="Q12" i="20" s="1"/>
  <c r="B286" i="30"/>
  <c r="B286" i="29"/>
  <c r="B286" i="25"/>
  <c r="B286" i="24"/>
  <c r="B286" i="28"/>
  <c r="B286" i="27"/>
  <c r="B286" i="22"/>
  <c r="B286" i="19"/>
  <c r="B286" i="26"/>
  <c r="B286" i="23"/>
  <c r="B286" i="21"/>
  <c r="B286" i="20"/>
  <c r="A286" i="20" s="1"/>
  <c r="G5" i="19"/>
  <c r="B18" i="1"/>
  <c r="X262" i="23"/>
  <c r="X260" i="23"/>
  <c r="X263" i="23"/>
  <c r="X261" i="23"/>
  <c r="Z262" i="19"/>
  <c r="Z263" i="19"/>
  <c r="Z261" i="19"/>
  <c r="Z260" i="19"/>
  <c r="A114" i="28"/>
  <c r="A114" i="30"/>
  <c r="W261" i="22"/>
  <c r="W263" i="22"/>
  <c r="W260" i="22"/>
  <c r="W262" i="22"/>
  <c r="Z263" i="20"/>
  <c r="Z262" i="20"/>
  <c r="Z260" i="20"/>
  <c r="Z261" i="20"/>
  <c r="Z262" i="24"/>
  <c r="Z263" i="24"/>
  <c r="Z260" i="24"/>
  <c r="Z261" i="24"/>
  <c r="X262" i="19"/>
  <c r="X263" i="19"/>
  <c r="X261" i="19"/>
  <c r="X260" i="19"/>
  <c r="U262" i="19"/>
  <c r="U263" i="19"/>
  <c r="U260" i="19"/>
  <c r="A97" i="19" s="1"/>
  <c r="U261" i="19"/>
  <c r="W262" i="21"/>
  <c r="W263" i="21"/>
  <c r="W261" i="21"/>
  <c r="W260" i="21"/>
  <c r="Z263" i="22"/>
  <c r="Z262" i="22"/>
  <c r="Z261" i="22"/>
  <c r="Z260" i="22"/>
  <c r="Z263" i="23"/>
  <c r="Z260" i="23"/>
  <c r="Z262" i="23"/>
  <c r="Z261" i="23"/>
  <c r="U262" i="21"/>
  <c r="U263" i="21"/>
  <c r="U261" i="21"/>
  <c r="U260" i="21"/>
  <c r="A98" i="25"/>
  <c r="A117" i="25" s="1"/>
  <c r="A97" i="25"/>
  <c r="P3" i="27"/>
  <c r="Q3" i="27" s="1"/>
  <c r="P3" i="26"/>
  <c r="Q3" i="26" s="1"/>
  <c r="P3" i="25"/>
  <c r="Q3" i="25" s="1"/>
  <c r="P3" i="29"/>
  <c r="Q3" i="29" s="1"/>
  <c r="P3" i="28"/>
  <c r="Q3" i="28" s="1"/>
  <c r="P3" i="23"/>
  <c r="Q3" i="23" s="1"/>
  <c r="P3" i="30"/>
  <c r="Q3" i="30" s="1"/>
  <c r="P3" i="24"/>
  <c r="Q3" i="24" s="1"/>
  <c r="P3" i="22"/>
  <c r="Q3" i="22" s="1"/>
  <c r="E20" i="1"/>
  <c r="J3" i="22"/>
  <c r="K3" i="22" s="1"/>
  <c r="P5" i="26"/>
  <c r="Q5" i="26" s="1"/>
  <c r="P5" i="25"/>
  <c r="Q5" i="25" s="1"/>
  <c r="P5" i="24"/>
  <c r="Q5" i="24" s="1"/>
  <c r="P5" i="23"/>
  <c r="Q5" i="23" s="1"/>
  <c r="P5" i="20"/>
  <c r="Q5" i="20" s="1"/>
  <c r="P5" i="30"/>
  <c r="Q5" i="30" s="1"/>
  <c r="P5" i="29"/>
  <c r="Q5" i="29" s="1"/>
  <c r="P5" i="28"/>
  <c r="Q5" i="28" s="1"/>
  <c r="P5" i="27"/>
  <c r="Q5" i="27" s="1"/>
  <c r="P5" i="19"/>
  <c r="Q5" i="19" s="1"/>
  <c r="P5" i="22"/>
  <c r="Q5" i="22" s="1"/>
  <c r="P5" i="21"/>
  <c r="Q5" i="21" s="1"/>
  <c r="I20" i="1"/>
  <c r="J3" i="26"/>
  <c r="K3" i="26" s="1"/>
  <c r="P9" i="26"/>
  <c r="Q9" i="26" s="1"/>
  <c r="P9" i="25"/>
  <c r="Q9" i="25" s="1"/>
  <c r="P9" i="24"/>
  <c r="Q9" i="24" s="1"/>
  <c r="P9" i="23"/>
  <c r="Q9" i="23" s="1"/>
  <c r="P9" i="20"/>
  <c r="Q9" i="20" s="1"/>
  <c r="P9" i="30"/>
  <c r="Q9" i="30" s="1"/>
  <c r="P9" i="29"/>
  <c r="Q9" i="29" s="1"/>
  <c r="P9" i="28"/>
  <c r="Q9" i="28" s="1"/>
  <c r="P9" i="27"/>
  <c r="Q9" i="27" s="1"/>
  <c r="P9" i="19"/>
  <c r="Q9" i="19" s="1"/>
  <c r="P9" i="22"/>
  <c r="Q9" i="22" s="1"/>
  <c r="P9" i="21"/>
  <c r="Q9" i="21" s="1"/>
  <c r="H20" i="1"/>
  <c r="P7" i="22"/>
  <c r="Q7" i="22" s="1"/>
  <c r="P8" i="26"/>
  <c r="Q8" i="26" s="1"/>
  <c r="P8" i="25"/>
  <c r="Q8" i="25" s="1"/>
  <c r="P8" i="22"/>
  <c r="Q8" i="22" s="1"/>
  <c r="P8" i="24"/>
  <c r="Q8" i="24" s="1"/>
  <c r="P8" i="23"/>
  <c r="Q8" i="23" s="1"/>
  <c r="P8" i="20"/>
  <c r="Q8" i="20" s="1"/>
  <c r="P8" i="19"/>
  <c r="Q8" i="19" s="1"/>
  <c r="J3" i="25"/>
  <c r="K3" i="25" s="1"/>
  <c r="P8" i="30"/>
  <c r="Q8" i="30" s="1"/>
  <c r="P8" i="29"/>
  <c r="Q8" i="29" s="1"/>
  <c r="P8" i="28"/>
  <c r="Q8" i="28" s="1"/>
  <c r="P8" i="27"/>
  <c r="Q8" i="27" s="1"/>
  <c r="P8" i="21"/>
  <c r="Q8" i="21" s="1"/>
  <c r="G18" i="1"/>
  <c r="G65" i="24"/>
  <c r="G296" i="28"/>
  <c r="G296" i="27"/>
  <c r="G296" i="26"/>
  <c r="G296" i="30"/>
  <c r="G296" i="25"/>
  <c r="A296" i="25" s="1"/>
  <c r="G296" i="23"/>
  <c r="G296" i="21"/>
  <c r="G296" i="29"/>
  <c r="G296" i="24"/>
  <c r="A296" i="24" s="1"/>
  <c r="G296" i="22"/>
  <c r="G296" i="20"/>
  <c r="G296" i="19"/>
  <c r="U263" i="22"/>
  <c r="U261" i="22"/>
  <c r="U262" i="22"/>
  <c r="U260" i="22"/>
  <c r="W263" i="24"/>
  <c r="W260" i="24"/>
  <c r="W262" i="24"/>
  <c r="W261" i="24"/>
  <c r="U262" i="20"/>
  <c r="U263" i="20"/>
  <c r="U261" i="20"/>
  <c r="U260" i="20"/>
  <c r="U263" i="23"/>
  <c r="U260" i="23"/>
  <c r="U262" i="23"/>
  <c r="U261" i="23"/>
  <c r="W263" i="23"/>
  <c r="W262" i="23"/>
  <c r="W260" i="23"/>
  <c r="W261" i="23"/>
  <c r="U262" i="24"/>
  <c r="U260" i="24"/>
  <c r="U263" i="24"/>
  <c r="U261" i="24"/>
  <c r="X263" i="20"/>
  <c r="X262" i="20"/>
  <c r="X261" i="20"/>
  <c r="X260" i="20"/>
  <c r="W262" i="20"/>
  <c r="W263" i="20"/>
  <c r="W261" i="20"/>
  <c r="W260" i="20"/>
  <c r="W263" i="19"/>
  <c r="W262" i="19"/>
  <c r="W261" i="19"/>
  <c r="W260" i="19"/>
  <c r="X262" i="22"/>
  <c r="X261" i="22"/>
  <c r="X263" i="22"/>
  <c r="X260" i="22"/>
  <c r="X263" i="21"/>
  <c r="X262" i="21"/>
  <c r="X261" i="21"/>
  <c r="X260" i="21"/>
  <c r="Z263" i="21"/>
  <c r="Z262" i="21"/>
  <c r="Z261" i="21"/>
  <c r="Z260" i="21"/>
  <c r="A99" i="25"/>
  <c r="A100" i="25"/>
  <c r="P3" i="21"/>
  <c r="Q3" i="21" s="1"/>
  <c r="J3" i="20"/>
  <c r="K3" i="20" s="1"/>
  <c r="P3" i="20"/>
  <c r="Q3" i="20" s="1"/>
  <c r="C20" i="1"/>
  <c r="P3" i="19"/>
  <c r="Q3" i="19" s="1"/>
  <c r="K18" i="1"/>
  <c r="J18" i="1"/>
  <c r="D18" i="1"/>
  <c r="A99" i="23" l="1"/>
  <c r="A98" i="20"/>
  <c r="A117" i="20" s="1"/>
  <c r="A97" i="20"/>
  <c r="A114" i="20" s="1"/>
  <c r="A111" i="29"/>
  <c r="A111" i="28"/>
  <c r="A114" i="29"/>
  <c r="A111" i="30"/>
  <c r="J20" i="1"/>
  <c r="J3" i="27"/>
  <c r="K3" i="27" s="1"/>
  <c r="P10" i="26"/>
  <c r="Q10" i="26" s="1"/>
  <c r="P10" i="25"/>
  <c r="Q10" i="25" s="1"/>
  <c r="P10" i="24"/>
  <c r="Q10" i="24" s="1"/>
  <c r="P10" i="23"/>
  <c r="Q10" i="23" s="1"/>
  <c r="P10" i="20"/>
  <c r="Q10" i="20" s="1"/>
  <c r="P10" i="19"/>
  <c r="Q10" i="19" s="1"/>
  <c r="P10" i="30"/>
  <c r="Q10" i="30" s="1"/>
  <c r="P10" i="29"/>
  <c r="Q10" i="29" s="1"/>
  <c r="P10" i="28"/>
  <c r="Q10" i="28" s="1"/>
  <c r="P10" i="27"/>
  <c r="Q10" i="27" s="1"/>
  <c r="P10" i="22"/>
  <c r="Q10" i="22" s="1"/>
  <c r="P10" i="21"/>
  <c r="Q10" i="21" s="1"/>
  <c r="D20" i="1"/>
  <c r="P4" i="27"/>
  <c r="Q4" i="27" s="1"/>
  <c r="P4" i="26"/>
  <c r="Q4" i="26" s="1"/>
  <c r="P4" i="25"/>
  <c r="Q4" i="25" s="1"/>
  <c r="P4" i="29"/>
  <c r="Q4" i="29" s="1"/>
  <c r="P4" i="28"/>
  <c r="Q4" i="28" s="1"/>
  <c r="P4" i="23"/>
  <c r="Q4" i="23" s="1"/>
  <c r="J3" i="21"/>
  <c r="K3" i="21" s="1"/>
  <c r="P4" i="20"/>
  <c r="Q4" i="20" s="1"/>
  <c r="P4" i="19"/>
  <c r="Q4" i="19" s="1"/>
  <c r="P4" i="30"/>
  <c r="Q4" i="30" s="1"/>
  <c r="P4" i="24"/>
  <c r="Q4" i="24" s="1"/>
  <c r="P4" i="22"/>
  <c r="Q4" i="22" s="1"/>
  <c r="P4" i="21"/>
  <c r="Q4" i="21" s="1"/>
  <c r="K20" i="1"/>
  <c r="J3" i="28"/>
  <c r="K3" i="28" s="1"/>
  <c r="P11" i="30"/>
  <c r="Q11" i="30" s="1"/>
  <c r="P11" i="26"/>
  <c r="Q11" i="26" s="1"/>
  <c r="P11" i="25"/>
  <c r="Q11" i="25" s="1"/>
  <c r="P11" i="24"/>
  <c r="Q11" i="24" s="1"/>
  <c r="P11" i="22"/>
  <c r="Q11" i="22" s="1"/>
  <c r="P11" i="21"/>
  <c r="Q11" i="21" s="1"/>
  <c r="P11" i="29"/>
  <c r="Q11" i="29" s="1"/>
  <c r="P11" i="28"/>
  <c r="Q11" i="28" s="1"/>
  <c r="P11" i="27"/>
  <c r="Q11" i="27" s="1"/>
  <c r="P11" i="23"/>
  <c r="Q11" i="23" s="1"/>
  <c r="P11" i="20"/>
  <c r="Q11" i="20" s="1"/>
  <c r="P11" i="19"/>
  <c r="Q11" i="19" s="1"/>
  <c r="O3" i="30"/>
  <c r="R3" i="30" s="1"/>
  <c r="O3" i="29"/>
  <c r="R3" i="29" s="1"/>
  <c r="O3" i="28"/>
  <c r="R3" i="28" s="1"/>
  <c r="O3" i="24"/>
  <c r="R3" i="24" s="1"/>
  <c r="O3" i="27"/>
  <c r="R3" i="27" s="1"/>
  <c r="O3" i="26"/>
  <c r="R3" i="26" s="1"/>
  <c r="O3" i="22"/>
  <c r="R3" i="22" s="1"/>
  <c r="O3" i="25"/>
  <c r="R3" i="25" s="1"/>
  <c r="O3" i="23"/>
  <c r="R3" i="23" s="1"/>
  <c r="A98" i="23"/>
  <c r="A117" i="23" s="1"/>
  <c r="A97" i="23"/>
  <c r="A100" i="20"/>
  <c r="A97" i="22"/>
  <c r="A98" i="22"/>
  <c r="A117" i="22" s="1"/>
  <c r="A270" i="24"/>
  <c r="H65" i="24"/>
  <c r="A65" i="24" s="1"/>
  <c r="O8" i="30"/>
  <c r="R8" i="30" s="1"/>
  <c r="O8" i="29"/>
  <c r="R8" i="29" s="1"/>
  <c r="O8" i="28"/>
  <c r="R8" i="28" s="1"/>
  <c r="O8" i="27"/>
  <c r="R8" i="27" s="1"/>
  <c r="O8" i="24"/>
  <c r="R8" i="24" s="1"/>
  <c r="O8" i="26"/>
  <c r="R8" i="26" s="1"/>
  <c r="O8" i="21"/>
  <c r="R8" i="21" s="1"/>
  <c r="O8" i="19"/>
  <c r="R8" i="19" s="1"/>
  <c r="O8" i="25"/>
  <c r="R8" i="25" s="1"/>
  <c r="O8" i="23"/>
  <c r="R8" i="23" s="1"/>
  <c r="O8" i="20"/>
  <c r="R8" i="20" s="1"/>
  <c r="O8" i="22"/>
  <c r="R8" i="22" s="1"/>
  <c r="O9" i="30"/>
  <c r="R9" i="30" s="1"/>
  <c r="O9" i="29"/>
  <c r="R9" i="29" s="1"/>
  <c r="O9" i="28"/>
  <c r="R9" i="28" s="1"/>
  <c r="O9" i="27"/>
  <c r="R9" i="27" s="1"/>
  <c r="O9" i="24"/>
  <c r="R9" i="24" s="1"/>
  <c r="O9" i="25"/>
  <c r="R9" i="25" s="1"/>
  <c r="O9" i="22"/>
  <c r="R9" i="22" s="1"/>
  <c r="O9" i="21"/>
  <c r="R9" i="21" s="1"/>
  <c r="O9" i="26"/>
  <c r="R9" i="26" s="1"/>
  <c r="A126" i="26" s="1"/>
  <c r="O9" i="23"/>
  <c r="R9" i="23" s="1"/>
  <c r="O9" i="19"/>
  <c r="R9" i="19" s="1"/>
  <c r="O9" i="20"/>
  <c r="R9" i="20" s="1"/>
  <c r="O5" i="30"/>
  <c r="R5" i="30" s="1"/>
  <c r="O5" i="29"/>
  <c r="R5" i="29" s="1"/>
  <c r="O5" i="28"/>
  <c r="R5" i="28" s="1"/>
  <c r="O5" i="27"/>
  <c r="R5" i="27" s="1"/>
  <c r="O5" i="24"/>
  <c r="R5" i="24" s="1"/>
  <c r="O5" i="25"/>
  <c r="R5" i="25" s="1"/>
  <c r="O5" i="22"/>
  <c r="R5" i="22" s="1"/>
  <c r="O5" i="21"/>
  <c r="R5" i="21" s="1"/>
  <c r="O5" i="26"/>
  <c r="R5" i="26" s="1"/>
  <c r="O5" i="23"/>
  <c r="R5" i="23" s="1"/>
  <c r="O5" i="19"/>
  <c r="R5" i="19" s="1"/>
  <c r="O5" i="20"/>
  <c r="R5" i="20" s="1"/>
  <c r="A111" i="25"/>
  <c r="A114" i="25"/>
  <c r="A97" i="21"/>
  <c r="A100" i="21"/>
  <c r="P2" i="29"/>
  <c r="Q2" i="29" s="1"/>
  <c r="P2" i="28"/>
  <c r="Q2" i="28" s="1"/>
  <c r="P2" i="27"/>
  <c r="Q2" i="27" s="1"/>
  <c r="P2" i="26"/>
  <c r="Q2" i="26" s="1"/>
  <c r="P2" i="30"/>
  <c r="Q2" i="30" s="1"/>
  <c r="P2" i="25"/>
  <c r="Q2" i="25" s="1"/>
  <c r="P2" i="24"/>
  <c r="Q2" i="24" s="1"/>
  <c r="P2" i="23"/>
  <c r="Q2" i="23" s="1"/>
  <c r="P2" i="22"/>
  <c r="Q2" i="22" s="1"/>
  <c r="P2" i="20"/>
  <c r="Q2" i="20" s="1"/>
  <c r="P2" i="21"/>
  <c r="Q2" i="21" s="1"/>
  <c r="P2" i="19"/>
  <c r="Q2" i="19" s="1"/>
  <c r="J3" i="19"/>
  <c r="K3" i="19" s="1"/>
  <c r="A3" i="30"/>
  <c r="A96" i="30"/>
  <c r="A120" i="30"/>
  <c r="A3" i="23"/>
  <c r="A96" i="23"/>
  <c r="A120" i="23"/>
  <c r="A100" i="23"/>
  <c r="A99" i="20"/>
  <c r="A99" i="22"/>
  <c r="A100" i="22"/>
  <c r="G20" i="1"/>
  <c r="J3" i="24"/>
  <c r="K3" i="24" s="1"/>
  <c r="P7" i="26"/>
  <c r="Q7" i="26" s="1"/>
  <c r="P7" i="25"/>
  <c r="Q7" i="25" s="1"/>
  <c r="A126" i="25" s="1"/>
  <c r="P7" i="24"/>
  <c r="Q7" i="24" s="1"/>
  <c r="P7" i="23"/>
  <c r="Q7" i="23" s="1"/>
  <c r="P7" i="20"/>
  <c r="Q7" i="20" s="1"/>
  <c r="P7" i="30"/>
  <c r="Q7" i="30" s="1"/>
  <c r="P7" i="29"/>
  <c r="Q7" i="29" s="1"/>
  <c r="P7" i="28"/>
  <c r="Q7" i="28" s="1"/>
  <c r="P7" i="27"/>
  <c r="Q7" i="27" s="1"/>
  <c r="P7" i="21"/>
  <c r="Q7" i="21" s="1"/>
  <c r="P7" i="19"/>
  <c r="Q7" i="19" s="1"/>
  <c r="A3" i="25"/>
  <c r="A96" i="25"/>
  <c r="A120" i="25"/>
  <c r="A3" i="26"/>
  <c r="A96" i="26"/>
  <c r="A120" i="26"/>
  <c r="A120" i="22"/>
  <c r="A96" i="22"/>
  <c r="A3" i="22"/>
  <c r="A98" i="21"/>
  <c r="A117" i="21" s="1"/>
  <c r="A99" i="21"/>
  <c r="H5" i="19"/>
  <c r="A5" i="19" s="1"/>
  <c r="A260" i="19"/>
  <c r="A120" i="29"/>
  <c r="A3" i="29"/>
  <c r="A96" i="29"/>
  <c r="O12" i="30"/>
  <c r="R12" i="30" s="1"/>
  <c r="O12" i="29"/>
  <c r="R12" i="29" s="1"/>
  <c r="O12" i="28"/>
  <c r="R12" i="28" s="1"/>
  <c r="O12" i="27"/>
  <c r="R12" i="27" s="1"/>
  <c r="O12" i="24"/>
  <c r="R12" i="24" s="1"/>
  <c r="O12" i="26"/>
  <c r="R12" i="26" s="1"/>
  <c r="O12" i="23"/>
  <c r="R12" i="23" s="1"/>
  <c r="O12" i="20"/>
  <c r="R12" i="20" s="1"/>
  <c r="O12" i="19"/>
  <c r="R12" i="19" s="1"/>
  <c r="O12" i="25"/>
  <c r="R12" i="25" s="1"/>
  <c r="O12" i="22"/>
  <c r="R12" i="22" s="1"/>
  <c r="O12" i="21"/>
  <c r="R12" i="21" s="1"/>
  <c r="O13" i="29"/>
  <c r="R13" i="29" s="1"/>
  <c r="O13" i="28"/>
  <c r="R13" i="28" s="1"/>
  <c r="O13" i="27"/>
  <c r="R13" i="27" s="1"/>
  <c r="O13" i="24"/>
  <c r="R13" i="24" s="1"/>
  <c r="O13" i="25"/>
  <c r="R13" i="25" s="1"/>
  <c r="O13" i="23"/>
  <c r="R13" i="23" s="1"/>
  <c r="O13" i="20"/>
  <c r="R13" i="20" s="1"/>
  <c r="O13" i="30"/>
  <c r="R13" i="30" s="1"/>
  <c r="A126" i="30" s="1"/>
  <c r="O13" i="26"/>
  <c r="R13" i="26" s="1"/>
  <c r="O13" i="22"/>
  <c r="R13" i="22" s="1"/>
  <c r="O13" i="19"/>
  <c r="R13" i="19" s="1"/>
  <c r="O13" i="21"/>
  <c r="R13" i="21" s="1"/>
  <c r="O6" i="30"/>
  <c r="R6" i="30" s="1"/>
  <c r="O6" i="29"/>
  <c r="R6" i="29" s="1"/>
  <c r="O6" i="28"/>
  <c r="R6" i="28" s="1"/>
  <c r="O6" i="27"/>
  <c r="R6" i="27" s="1"/>
  <c r="O6" i="24"/>
  <c r="R6" i="24" s="1"/>
  <c r="O6" i="26"/>
  <c r="R6" i="26" s="1"/>
  <c r="O6" i="22"/>
  <c r="R6" i="22" s="1"/>
  <c r="O6" i="21"/>
  <c r="R6" i="21" s="1"/>
  <c r="O6" i="19"/>
  <c r="R6" i="19" s="1"/>
  <c r="O6" i="25"/>
  <c r="R6" i="25" s="1"/>
  <c r="O6" i="23"/>
  <c r="R6" i="23" s="1"/>
  <c r="A126" i="23" s="1"/>
  <c r="O6" i="20"/>
  <c r="R6" i="20" s="1"/>
  <c r="O3" i="19"/>
  <c r="R3" i="19" s="1"/>
  <c r="O3" i="20"/>
  <c r="R3" i="20" s="1"/>
  <c r="O3" i="21"/>
  <c r="R3" i="21" s="1"/>
  <c r="A120" i="20"/>
  <c r="A3" i="20"/>
  <c r="A96" i="20"/>
  <c r="B20" i="1"/>
  <c r="A111" i="20" l="1"/>
  <c r="N263" i="19"/>
  <c r="A100" i="19" s="1"/>
  <c r="N261" i="19"/>
  <c r="A98" i="19" s="1"/>
  <c r="A117" i="19" s="1"/>
  <c r="N262" i="19"/>
  <c r="A99" i="19" s="1"/>
  <c r="N260" i="19"/>
  <c r="O7" i="30"/>
  <c r="R7" i="30" s="1"/>
  <c r="O7" i="29"/>
  <c r="R7" i="29" s="1"/>
  <c r="O7" i="28"/>
  <c r="R7" i="28" s="1"/>
  <c r="O7" i="27"/>
  <c r="R7" i="27" s="1"/>
  <c r="O7" i="24"/>
  <c r="R7" i="24" s="1"/>
  <c r="A126" i="24" s="1"/>
  <c r="O7" i="25"/>
  <c r="R7" i="25" s="1"/>
  <c r="O7" i="22"/>
  <c r="R7" i="22" s="1"/>
  <c r="O7" i="21"/>
  <c r="R7" i="21" s="1"/>
  <c r="O7" i="26"/>
  <c r="R7" i="26" s="1"/>
  <c r="O7" i="23"/>
  <c r="R7" i="23" s="1"/>
  <c r="O7" i="20"/>
  <c r="R7" i="20" s="1"/>
  <c r="O7" i="19"/>
  <c r="R7" i="19" s="1"/>
  <c r="A3" i="19"/>
  <c r="A96" i="19"/>
  <c r="A120" i="19"/>
  <c r="A111" i="21"/>
  <c r="A114" i="21"/>
  <c r="X262" i="24"/>
  <c r="A99" i="24" s="1"/>
  <c r="X260" i="24"/>
  <c r="A97" i="24" s="1"/>
  <c r="X263" i="24"/>
  <c r="A100" i="24" s="1"/>
  <c r="X261" i="24"/>
  <c r="A98" i="24" s="1"/>
  <c r="A117" i="24" s="1"/>
  <c r="A111" i="22"/>
  <c r="A114" i="22"/>
  <c r="A111" i="23"/>
  <c r="A114" i="23"/>
  <c r="A126" i="29"/>
  <c r="O11" i="29"/>
  <c r="R11" i="29" s="1"/>
  <c r="O11" i="28"/>
  <c r="R11" i="28" s="1"/>
  <c r="O11" i="27"/>
  <c r="R11" i="27" s="1"/>
  <c r="O11" i="24"/>
  <c r="R11" i="24" s="1"/>
  <c r="O11" i="25"/>
  <c r="R11" i="25" s="1"/>
  <c r="O11" i="23"/>
  <c r="R11" i="23" s="1"/>
  <c r="O11" i="20"/>
  <c r="R11" i="20" s="1"/>
  <c r="O11" i="30"/>
  <c r="R11" i="30" s="1"/>
  <c r="O11" i="26"/>
  <c r="R11" i="26" s="1"/>
  <c r="O11" i="22"/>
  <c r="R11" i="22" s="1"/>
  <c r="O11" i="21"/>
  <c r="R11" i="21" s="1"/>
  <c r="O11" i="19"/>
  <c r="R11" i="19" s="1"/>
  <c r="A126" i="22"/>
  <c r="O4" i="30"/>
  <c r="R4" i="30" s="1"/>
  <c r="O4" i="29"/>
  <c r="R4" i="29" s="1"/>
  <c r="O4" i="28"/>
  <c r="R4" i="28" s="1"/>
  <c r="O4" i="24"/>
  <c r="R4" i="24" s="1"/>
  <c r="O4" i="25"/>
  <c r="R4" i="25" s="1"/>
  <c r="O4" i="22"/>
  <c r="R4" i="22" s="1"/>
  <c r="O4" i="21"/>
  <c r="R4" i="21" s="1"/>
  <c r="A126" i="21" s="1"/>
  <c r="O4" i="19"/>
  <c r="R4" i="19" s="1"/>
  <c r="O4" i="27"/>
  <c r="R4" i="27" s="1"/>
  <c r="O4" i="26"/>
  <c r="R4" i="26" s="1"/>
  <c r="O4" i="23"/>
  <c r="R4" i="23" s="1"/>
  <c r="O4" i="20"/>
  <c r="R4" i="20" s="1"/>
  <c r="A3" i="27"/>
  <c r="A96" i="27"/>
  <c r="A120" i="27"/>
  <c r="O2" i="19"/>
  <c r="R2" i="19" s="1"/>
  <c r="O2" i="30"/>
  <c r="R2" i="30" s="1"/>
  <c r="O2" i="26"/>
  <c r="R2" i="26" s="1"/>
  <c r="O2" i="25"/>
  <c r="R2" i="25" s="1"/>
  <c r="O2" i="24"/>
  <c r="R2" i="24" s="1"/>
  <c r="O2" i="29"/>
  <c r="R2" i="29" s="1"/>
  <c r="O2" i="28"/>
  <c r="R2" i="28" s="1"/>
  <c r="O2" i="23"/>
  <c r="R2" i="23" s="1"/>
  <c r="O2" i="22"/>
  <c r="R2" i="22" s="1"/>
  <c r="O2" i="21"/>
  <c r="R2" i="21" s="1"/>
  <c r="O2" i="20"/>
  <c r="R2" i="20" s="1"/>
  <c r="O2" i="27"/>
  <c r="R2" i="27" s="1"/>
  <c r="A3" i="24"/>
  <c r="A96" i="24"/>
  <c r="A120" i="24"/>
  <c r="A3" i="28"/>
  <c r="A96" i="28"/>
  <c r="A120" i="28"/>
  <c r="A120" i="21"/>
  <c r="A96" i="21"/>
  <c r="A3" i="21"/>
  <c r="A126" i="28"/>
  <c r="O10" i="30"/>
  <c r="R10" i="30" s="1"/>
  <c r="O10" i="29"/>
  <c r="R10" i="29" s="1"/>
  <c r="O10" i="28"/>
  <c r="R10" i="28" s="1"/>
  <c r="O10" i="27"/>
  <c r="R10" i="27" s="1"/>
  <c r="A126" i="27" s="1"/>
  <c r="O10" i="24"/>
  <c r="R10" i="24" s="1"/>
  <c r="O10" i="26"/>
  <c r="R10" i="26" s="1"/>
  <c r="O10" i="22"/>
  <c r="R10" i="22" s="1"/>
  <c r="O10" i="21"/>
  <c r="R10" i="21" s="1"/>
  <c r="O10" i="19"/>
  <c r="R10" i="19" s="1"/>
  <c r="O10" i="25"/>
  <c r="R10" i="25" s="1"/>
  <c r="O10" i="23"/>
  <c r="R10" i="23" s="1"/>
  <c r="O10" i="20"/>
  <c r="R10" i="20" s="1"/>
  <c r="A111" i="24" l="1"/>
  <c r="A114" i="24"/>
  <c r="A114" i="19"/>
  <c r="A111" i="19"/>
</calcChain>
</file>

<file path=xl/sharedStrings.xml><?xml version="1.0" encoding="utf-8"?>
<sst xmlns="http://schemas.openxmlformats.org/spreadsheetml/2006/main" count="4806" uniqueCount="897">
  <si>
    <t>3. Fast Food Restaurants</t>
  </si>
  <si>
    <t>5. Sit Down Restaurants</t>
  </si>
  <si>
    <t>2. Walk On Irregular Sidewalks</t>
  </si>
  <si>
    <t>1. Walk On Sidewalks</t>
  </si>
  <si>
    <t>3. Correct For Veer On Sidewalks</t>
  </si>
  <si>
    <t>1. Basic Skills</t>
  </si>
  <si>
    <t>3. Constant Contact</t>
  </si>
  <si>
    <t>2. Types Of Grips</t>
  </si>
  <si>
    <t>4. Diagonal/Diagonal Trail</t>
  </si>
  <si>
    <t>5. Two Point Touch/Touch Trail</t>
  </si>
  <si>
    <t>6. Touch And Drag</t>
  </si>
  <si>
    <t>7. Three Point Touch</t>
  </si>
  <si>
    <t>Orientation Skills &amp; GPS</t>
  </si>
  <si>
    <t>Public Transportation</t>
  </si>
  <si>
    <t>Atypical O&amp;M</t>
  </si>
  <si>
    <t>Rural Travel</t>
  </si>
  <si>
    <t>Vision Specific O&amp;M Skills</t>
  </si>
  <si>
    <t xml:space="preserve">Community </t>
  </si>
  <si>
    <t>Street Crossings</t>
  </si>
  <si>
    <t>Cane Skills</t>
  </si>
  <si>
    <t>Guided Travel</t>
  </si>
  <si>
    <t>Self Protection</t>
  </si>
  <si>
    <t>Indoor O&amp;M</t>
  </si>
  <si>
    <t>Single Room O&amp;M</t>
  </si>
  <si>
    <t>Movement</t>
  </si>
  <si>
    <t>Concepts</t>
  </si>
  <si>
    <t>Totals</t>
  </si>
  <si>
    <t>Input
Data</t>
  </si>
  <si>
    <t>Auto
Score</t>
  </si>
  <si>
    <t>1. Cardinality</t>
  </si>
  <si>
    <t>2. Landmarks</t>
  </si>
  <si>
    <t>3. Clues</t>
  </si>
  <si>
    <t>4. Indoor Numbering Systems</t>
  </si>
  <si>
    <t>6. Grid System</t>
  </si>
  <si>
    <t>5. Outdoor Numbering (Address) Systems</t>
  </si>
  <si>
    <t>7. Divisors And Block Numbering</t>
  </si>
  <si>
    <t>9. Global Positioning Systems (GPS)</t>
  </si>
  <si>
    <t>1. Human Guide</t>
  </si>
  <si>
    <t>2. Walking With Another (No Direct Contact)</t>
  </si>
  <si>
    <t>3. Menus</t>
  </si>
  <si>
    <t>1. Upper Hand Protective Technique</t>
  </si>
  <si>
    <t>2. Lower Forearm Protective Technique</t>
  </si>
  <si>
    <t>1. Hand Trailing</t>
  </si>
  <si>
    <t>2. Navigating Open Spaces</t>
  </si>
  <si>
    <t>3. Doors</t>
  </si>
  <si>
    <t>6. Elevators</t>
  </si>
  <si>
    <t>1. Familiar Rooms</t>
  </si>
  <si>
    <t>2. Unfamiliar Rooms</t>
  </si>
  <si>
    <t>3. Seating (Rows Of Desks Or Theater/Stadium Seating)</t>
  </si>
  <si>
    <t>4. Seating (Tables)</t>
  </si>
  <si>
    <t>5. Locate Dropped Object</t>
  </si>
  <si>
    <t>1. Vocabulary</t>
  </si>
  <si>
    <t>2. Laterality</t>
  </si>
  <si>
    <t>3. Parallel/Perpendicular</t>
  </si>
  <si>
    <t>4. Time and Distance</t>
  </si>
  <si>
    <t>RATING SCALE</t>
  </si>
  <si>
    <t>1 = Student does not demonstrate skill but may/will learn skill</t>
  </si>
  <si>
    <t>2 = Student only demonstrates skill with verbal and/or physical prompting</t>
  </si>
  <si>
    <t>3 = Student sometimes demonstrates skill without verbal and/or physical prompting</t>
  </si>
  <si>
    <t>4 = Student demonstrates skill and verbal and/or physical prompting are rarely needed</t>
  </si>
  <si>
    <t>5 = Student has totally mastered skill and does not require verbal and/or physical prompting</t>
  </si>
  <si>
    <t>3. Maintain total body alignment</t>
  </si>
  <si>
    <t>4. Re-establish total body alignment (due to turn or misalign)</t>
  </si>
  <si>
    <t>Date</t>
  </si>
  <si>
    <t>raw score for section</t>
  </si>
  <si>
    <t>average score for section</t>
  </si>
  <si>
    <t>percentage score for section</t>
  </si>
  <si>
    <t>1. Identify Common Public Transportation Options</t>
  </si>
  <si>
    <t>Percent</t>
  </si>
  <si>
    <t>2. Intra-City Bus Travel</t>
  </si>
  <si>
    <t>3. Inter-City Bus Travel</t>
  </si>
  <si>
    <t>6. Air Travel</t>
  </si>
  <si>
    <t>7. Subway/Light Rail</t>
  </si>
  <si>
    <t>1. Fences</t>
  </si>
  <si>
    <t>2. Fields (in urban settings)</t>
  </si>
  <si>
    <t>3. Parks/Playgrounds</t>
  </si>
  <si>
    <t>1. Understand Unique Dangers Related To Rural Travel</t>
  </si>
  <si>
    <t>2. Walk along rural road</t>
  </si>
  <si>
    <t>3. Ditches/Gullies/Arroyos/Embankments (rural areas)</t>
  </si>
  <si>
    <t>4. Identify, Traverse And/Or Go Around Items Found In Rural Areas</t>
  </si>
  <si>
    <t>5. Rural Street Crossings</t>
  </si>
  <si>
    <t>1. Scanning Materials</t>
  </si>
  <si>
    <t>2. Scanning Environment</t>
  </si>
  <si>
    <t>3. Hand Held Magnifiers, Screen Enlargers, CCTVs</t>
  </si>
  <si>
    <t>4. Monoculars</t>
  </si>
  <si>
    <t>5. Visual Traveler</t>
  </si>
  <si>
    <t>1. Comparison Shopping From Home</t>
  </si>
  <si>
    <t>2. Stores</t>
  </si>
  <si>
    <t xml:space="preserve">Sidewalk Travel </t>
  </si>
  <si>
    <t>5. Analyze Intersection</t>
  </si>
  <si>
    <t>7. 'T' Intersections</t>
  </si>
  <si>
    <t>6. 'Plus' Intersections</t>
  </si>
  <si>
    <t>8. 'Y' Intersections</t>
  </si>
  <si>
    <t>9. Roundabouts</t>
  </si>
  <si>
    <t>10. Significantly offset intersection</t>
  </si>
  <si>
    <t>11. Atypical intersection (ex: convergence 5 or 6 streets)</t>
  </si>
  <si>
    <t>Notes</t>
  </si>
  <si>
    <t>notes</t>
  </si>
  <si>
    <t xml:space="preserve">8. Transferability </t>
  </si>
  <si>
    <t>4. Getting Rides</t>
  </si>
  <si>
    <t>10. Maps</t>
  </si>
  <si>
    <t>Goal</t>
  </si>
  <si>
    <t>Progress To Goal</t>
  </si>
  <si>
    <t>0 = Student not capable of demonstrating skill or does not need skill</t>
  </si>
  <si>
    <t>1.Walking</t>
  </si>
  <si>
    <t>2. Maintain Body Alignment While Walking</t>
  </si>
  <si>
    <t>3. Balance</t>
  </si>
  <si>
    <t>4. Turns</t>
  </si>
  <si>
    <t>CONCEPTS (1st Data Set--First 6 Columns On Front Page)</t>
  </si>
  <si>
    <t>CONCEPTS (2nd Data Set--Last 6 Columns On Front Page)</t>
  </si>
  <si>
    <t>MOVEMENT (1st Data Set--First 6 Columns On Front Page)</t>
  </si>
  <si>
    <t>MOVEMENT (2nd Data Set--Last 6 Columns On Front Page)</t>
  </si>
  <si>
    <t>SINGLE ROOM O&amp;M (2nd Data Set--Last 6 Columns On Front Page)</t>
  </si>
  <si>
    <t>SINGLE ROOM O&amp;M (1st Data Set--First 6 Columns On Front Page)</t>
  </si>
  <si>
    <t>4. Stairs (Ascending and Descending)</t>
  </si>
  <si>
    <t>5. Escalators (Ascending and descending)</t>
  </si>
  <si>
    <t>INDOOR O&amp;M (1st Data Set--First 6 Columns On Front Page)</t>
  </si>
  <si>
    <t>INDOOR O&amp;M (2nd Data Set--Last 6 Columns On Front Page)</t>
  </si>
  <si>
    <t>SELF PROTECTION (1st Data Set--First 6 Columns On Front Page)</t>
  </si>
  <si>
    <t>3. Protective Clothing</t>
  </si>
  <si>
    <t>SELF PROTECTION (2nd Data Set--Last 6 Columns On Front Page)</t>
  </si>
  <si>
    <t>GUIDED SKILLS (1st Data Set--First 6 Columns On Front Page)</t>
  </si>
  <si>
    <t>GUIDED SKILLS (2nd Data Set--Last 6 Columns On Front Page)</t>
  </si>
  <si>
    <t>raw score for domain</t>
  </si>
  <si>
    <t>average score for domain</t>
  </si>
  <si>
    <t>percentage score for domain</t>
  </si>
  <si>
    <t>SIDEWALK TRAVEL (1st Data Set--First 6 Columns On Front Page)</t>
  </si>
  <si>
    <t>SIDEWALK TRAVEL (2nd Data Set--Last 6 Columns On Front Page)</t>
  </si>
  <si>
    <r>
      <t xml:space="preserve">2. Maintain </t>
    </r>
    <r>
      <rPr>
        <sz val="10"/>
        <color rgb="FFFF0000"/>
        <rFont val="Arial"/>
        <family val="2"/>
      </rPr>
      <t>Line Of Travel (L.O.T.)</t>
    </r>
  </si>
  <si>
    <t>All Way Stop</t>
  </si>
  <si>
    <t>Parallel Stopped</t>
  </si>
  <si>
    <t>Perpendicular Stopped</t>
  </si>
  <si>
    <t>Traffic Signal</t>
  </si>
  <si>
    <t>One Street Stopped</t>
  </si>
  <si>
    <t>STREET CROSSINGS (1st Data Set--First 6 Columns On Front Page)</t>
  </si>
  <si>
    <t>clockwise</t>
  </si>
  <si>
    <t>counterclockwise</t>
  </si>
  <si>
    <t>STREET CROSSINGS (2st Data Set--Last 6 Columns On Front Page)</t>
  </si>
  <si>
    <t>PUBLIC TRANSPORTATION (First 6 Columns On Front Page)</t>
  </si>
  <si>
    <t>PUBLIC TRANSPORTATION (Last 6 Columns On Front Page)</t>
  </si>
  <si>
    <t>ORIENTATION SKILLS (Last 6 Columns On Front Page)</t>
  </si>
  <si>
    <t>ORIENTATION SKILLS (First 6 Columns On Front Page)</t>
  </si>
  <si>
    <t>ATYPICAL O&amp;M (1st Data Set--First 6 Columns On Front Page)</t>
  </si>
  <si>
    <t>ATYPICAL O&amp;M (2nd Data Set--Last 6 Columns On Front Page)</t>
  </si>
  <si>
    <t>RURAL O&amp;M (1st Data Set--First 6 Columns On Front Page)</t>
  </si>
  <si>
    <t>RURAL O&amp;M (2nd Data Set--Last 6 Columns On Front Page)</t>
  </si>
  <si>
    <t>VISION SPECIFIC SKILLS (First 6 Columns On Front Page)</t>
  </si>
  <si>
    <t>VISION SPECIFIC SKILLS (Last 6 Columns On Front Page)</t>
  </si>
  <si>
    <t>COMMUNITY SKILLS (2nd Data Set--Last 6 Columns On Front Page)</t>
  </si>
  <si>
    <t>COMMUNITY SKILLS (1st Data Set--First 6 Columns On Front Page)</t>
  </si>
  <si>
    <t>CANE SKILLS (2nd Data Set--Last 6 Columns On Front Page)</t>
  </si>
  <si>
    <t>CANE SKILLS (1st Data Set--First 6 Columns On Front Page)</t>
  </si>
  <si>
    <t>7. Moving Sidewalks</t>
  </si>
  <si>
    <t>8. Turnstiles</t>
  </si>
  <si>
    <t xml:space="preserve"> </t>
  </si>
  <si>
    <t>4. Taxi Travel/Private Service (e.g. Uber)</t>
  </si>
  <si>
    <t>4. Cafeteria/Buffet Restaurants</t>
  </si>
  <si>
    <t>4. Inclement Weather</t>
  </si>
  <si>
    <t>5. Para Transit</t>
  </si>
  <si>
    <t>1. Anticipate/Detect Upcoming Street Crossing</t>
  </si>
  <si>
    <t>via time and distance</t>
  </si>
  <si>
    <t>via environmental cues</t>
  </si>
  <si>
    <t>locate curb (visually or with cane)</t>
  </si>
  <si>
    <t>changes in wind or 'open' feeling</t>
  </si>
  <si>
    <t>traffic sounds</t>
  </si>
  <si>
    <r>
      <t xml:space="preserve">keep head aligned with </t>
    </r>
    <r>
      <rPr>
        <sz val="10"/>
        <color rgb="FFFF0000"/>
        <rFont val="Arial"/>
        <family val="2"/>
      </rPr>
      <t>L.O.T.</t>
    </r>
  </si>
  <si>
    <r>
      <t xml:space="preserve">keep shoulders aligned with </t>
    </r>
    <r>
      <rPr>
        <sz val="10"/>
        <color rgb="FFFF0000"/>
        <rFont val="Arial"/>
        <family val="2"/>
      </rPr>
      <t>L.O.T.</t>
    </r>
  </si>
  <si>
    <r>
      <t xml:space="preserve">keep toes aligned with </t>
    </r>
    <r>
      <rPr>
        <sz val="10"/>
        <color rgb="FFFF0000"/>
        <rFont val="Arial"/>
        <family val="2"/>
      </rPr>
      <t xml:space="preserve">L.O.T. </t>
    </r>
  </si>
  <si>
    <t>position head parallel to parallel street</t>
  </si>
  <si>
    <t>position shoulders parallel to perpendicular street</t>
  </si>
  <si>
    <t>align toes with shoulders/head</t>
  </si>
  <si>
    <t>identify location of parallel street</t>
  </si>
  <si>
    <t>identify location of perpendicular street</t>
  </si>
  <si>
    <t>identify crossing as clockwise or counterclockwise</t>
  </si>
  <si>
    <t>identify parallel traffic in the near lane as being 'right across' the intersection when making clockwise crossings</t>
  </si>
  <si>
    <t>identify parallel traffic in the near lane as being 'left behind' the intersection when making counterclockwise crossings</t>
  </si>
  <si>
    <t>identify dangers posed by perpendicular traffic &amp; turning vehicles</t>
  </si>
  <si>
    <t>identify masking sounds (e.g. construction, loud car)</t>
  </si>
  <si>
    <t>identify sound shadows (e.g. sounds blocked by parked van)</t>
  </si>
  <si>
    <t>identify 'plus' intersection</t>
  </si>
  <si>
    <t>identify 'T' intersection</t>
  </si>
  <si>
    <t>identify 'Y' intersection</t>
  </si>
  <si>
    <t>identify roundabout</t>
  </si>
  <si>
    <t>identify significantly offset intersection</t>
  </si>
  <si>
    <t>identify atypical intersection</t>
  </si>
  <si>
    <t>identify 'plus' intersection with parallel street stopped</t>
  </si>
  <si>
    <t>identify 'plus' intersection with perpendicular street stopped</t>
  </si>
  <si>
    <t>identify 'plus' intersection with all way stop</t>
  </si>
  <si>
    <t>identify 'plus' intersection with traffic signal</t>
  </si>
  <si>
    <t>identify 'T' intersection with all way stop</t>
  </si>
  <si>
    <t>identify 'T' intersection with parallel street stopped</t>
  </si>
  <si>
    <t>identify 'T' intersection with perpendicular street stopped</t>
  </si>
  <si>
    <t>identify 'T' intersection with traffic signal</t>
  </si>
  <si>
    <t>identify whether 'arm' or base of 'Y' is being crossed</t>
  </si>
  <si>
    <t>identify that roundabout crosswalks are typically farther from the intersection (instead of right at the intersection as is typical with other types of intersections) specifically to enhance pedestrian safety</t>
  </si>
  <si>
    <t>consistently locate roundabout crosswalks</t>
  </si>
  <si>
    <t>identify traffic will come from the left as it enters the roundabout and that traffic 'right across' can be parallel traffic or exit via perpendicular street without slowing down</t>
  </si>
  <si>
    <t>identify that a car that stops for a pedestrian while the car is exiting the roundabout may be struck from behind and pushed into the pedestrian as other drivers are not anticipating that vehicles will stop in the roundabout</t>
  </si>
  <si>
    <t>identify that roundabout vehicle speeds (20+ mph) require 100'+  reaction/braking distance</t>
  </si>
  <si>
    <t>identify drivers entering the roundabout will focus their attention  to the drivers' left and may not see pedestrian attempting to cross</t>
  </si>
  <si>
    <t>determine if gaps are long enough to permit safe crossing</t>
  </si>
  <si>
    <r>
      <t xml:space="preserve">implement alternatives if </t>
    </r>
    <r>
      <rPr>
        <sz val="10"/>
        <color rgb="FFFF0000"/>
        <rFont val="Arial"/>
        <family val="2"/>
      </rPr>
      <t>S.O.U.</t>
    </r>
  </si>
  <si>
    <t>identify traffic will come from the right as it enters the roundabout and that traffic 'left behind' can be parallel traffic or exit via perpendicular street without slowing down</t>
  </si>
  <si>
    <t>maintain orientation and resume route after crossing</t>
  </si>
  <si>
    <t>identify presence of offset intersection via traffic pattern</t>
  </si>
  <si>
    <t>treat as 'T' intersections</t>
  </si>
  <si>
    <t>identify that traffic control can be different at each part of the significantly offset intersection</t>
  </si>
  <si>
    <r>
      <t xml:space="preserve">implement alternatives if </t>
    </r>
    <r>
      <rPr>
        <sz val="10"/>
        <color rgb="FFFF0000"/>
        <rFont val="Arial"/>
        <family val="2"/>
      </rPr>
      <t>S.O.U.</t>
    </r>
    <r>
      <rPr>
        <sz val="10"/>
        <color theme="1"/>
        <rFont val="Arial"/>
        <family val="2"/>
      </rPr>
      <t xml:space="preserve"> (e.g. cross elsewhere)</t>
    </r>
  </si>
  <si>
    <t>recognize presence of atypical intersection via traffic pattern</t>
  </si>
  <si>
    <t>determine if there is a safe time to cross intended street (may not be depending on traffic pattern)</t>
  </si>
  <si>
    <t>align to cross intended street at intersection if permitted by traffic engineer design and also safe</t>
  </si>
  <si>
    <t>recognize presence of channelized turn lane via distance from perpendicular street and traffic pattern</t>
  </si>
  <si>
    <t>identify that channelized turn lane vehicle speeds (20+ mph) require 100'+  reaction/braking distance</t>
  </si>
  <si>
    <t>locate perpendicular street</t>
  </si>
  <si>
    <t>Identify that drivers can be inattentive/distracted</t>
  </si>
  <si>
    <t>Identify that drivers are most concerned about collisions with other vehicles and not as concerned with pedestrians</t>
  </si>
  <si>
    <t>Identify that driver making a right turn may direct his attention to his left and not to a pedestrian in the crosswalk</t>
  </si>
  <si>
    <t>Identify that driver making a left turn may direct her attention to parallel traffic in the opposite lane and not to pedestrian in the crosswalk</t>
  </si>
  <si>
    <t>Identify that a driver may attempt to shoot between gaps in traffic (turning or going straight) and that the driver may face a choice between hitting an unexpected pedestrian and being hit by another vehicle</t>
  </si>
  <si>
    <t>Identify that drivers may not be able to see pedestrians who are obscured by large vehicle serving as parallel traffic in the near lane</t>
  </si>
  <si>
    <t>Identify that the driver of a tall vehicle (e.g. semi) may have difficulty seeing pedestrain, and will have a progressively harder time seeing pedestrian as vehicle nears pedestrian</t>
  </si>
  <si>
    <t>identify purpose of pedestrian signals (gain more time to cross, ensure parallel traffic in near lane has a green light instead of just a green arrow for left turning vehicles)</t>
  </si>
  <si>
    <t>identify that some intersections cannot be safely crossed without use of the pedestrian signal.</t>
  </si>
  <si>
    <r>
      <t xml:space="preserve">locate pedestrian signal while maintaining orientation and quickly re-establishing </t>
    </r>
    <r>
      <rPr>
        <sz val="10"/>
        <color rgb="FFFF0000"/>
        <rFont val="Arial"/>
        <family val="2"/>
      </rPr>
      <t>L.O.T.</t>
    </r>
  </si>
  <si>
    <t>wait by pedestrian signal, face perpendicular street, activate signal when perpendicular traffic surges to allow enough time to re-establish orientation and alignment after activating pedestrian signal to use the parallel traffic surge</t>
  </si>
  <si>
    <t>identify 'Y' intersection with all way stop</t>
  </si>
  <si>
    <t>identify 'Y' intersection with arm or base of Y stopped</t>
  </si>
  <si>
    <t>identify 'Y' intersection with trafic signal</t>
  </si>
  <si>
    <t>identify barriers placed by traffic engineers to prevent pedestrians from crossing such as hedges, fences, or concrete obstructions and identify need to cross elsewhere</t>
  </si>
  <si>
    <t>locate traffic island, utilizing features (like a ramp) provided by traffic engineers</t>
  </si>
  <si>
    <t>re-establish alignment and cross perpendicular street from traffic island</t>
  </si>
  <si>
    <t>identify that multi lane channelized turn lanes are uniquely dangerous as traffic in one lane may stop for pedestrian and traffic in the other lane may continue as traffic in the first lane may block driver in the other lane from seeing the pedestrian</t>
  </si>
  <si>
    <t>Identify that some drivers will turn in front of or behind pedestrian in the crosswalk</t>
  </si>
  <si>
    <r>
      <t xml:space="preserve">cross 'plus' intersection with all way stop </t>
    </r>
    <r>
      <rPr>
        <b/>
        <sz val="10"/>
        <rFont val="Arial"/>
        <family val="2"/>
      </rPr>
      <t>plan A: cross at a lull</t>
    </r>
  </si>
  <si>
    <r>
      <t xml:space="preserve">cross 'plus' intersection with all way stop </t>
    </r>
    <r>
      <rPr>
        <b/>
        <sz val="10"/>
        <rFont val="Arial"/>
        <family val="2"/>
      </rPr>
      <t>plan B: when no traffic in intersection</t>
    </r>
  </si>
  <si>
    <r>
      <t xml:space="preserve">cross 'plus' intersection with all way stop </t>
    </r>
    <r>
      <rPr>
        <b/>
        <sz val="10"/>
        <rFont val="Arial"/>
        <family val="2"/>
      </rPr>
      <t>plan C: cross with parallel traffic in near lane</t>
    </r>
  </si>
  <si>
    <r>
      <t xml:space="preserve">cross 'plus' intersection with all way stop </t>
    </r>
    <r>
      <rPr>
        <b/>
        <sz val="10"/>
        <rFont val="Arial"/>
        <family val="2"/>
      </rPr>
      <t>plan D: cross with parallel traffic in far lane</t>
    </r>
  </si>
  <si>
    <r>
      <t xml:space="preserve">cross 'plus' intersection with all way stop </t>
    </r>
    <r>
      <rPr>
        <b/>
        <sz val="10"/>
        <rFont val="Arial"/>
        <family val="2"/>
      </rPr>
      <t xml:space="preserve">plan E: implement alternatives if </t>
    </r>
    <r>
      <rPr>
        <b/>
        <sz val="10"/>
        <color rgb="FFFF0000"/>
        <rFont val="Arial"/>
        <family val="2"/>
      </rPr>
      <t>Situation Of Uncertainty (S.O.U.)</t>
    </r>
  </si>
  <si>
    <r>
      <t xml:space="preserve">cross 'plus' intersection with parallel street stopped </t>
    </r>
    <r>
      <rPr>
        <b/>
        <sz val="10"/>
        <rFont val="Arial"/>
        <family val="2"/>
      </rPr>
      <t>Plan A: determine if gaps are long enough to permit safe crossing at a lull</t>
    </r>
  </si>
  <si>
    <r>
      <t xml:space="preserve">cross 'plus' intersection with parallel street stopped </t>
    </r>
    <r>
      <rPr>
        <b/>
        <sz val="10"/>
        <rFont val="Arial"/>
        <family val="2"/>
      </rPr>
      <t xml:space="preserve">Plan B: implement alternatives if </t>
    </r>
    <r>
      <rPr>
        <b/>
        <sz val="10"/>
        <color rgb="FFFF0000"/>
        <rFont val="Arial"/>
        <family val="2"/>
      </rPr>
      <t>S.O.U.</t>
    </r>
  </si>
  <si>
    <r>
      <t xml:space="preserve">cross 'plus' intersection with perpendicular street stopped </t>
    </r>
    <r>
      <rPr>
        <b/>
        <sz val="10"/>
        <rFont val="Arial"/>
        <family val="2"/>
      </rPr>
      <t>Plan A: cross at a lull</t>
    </r>
  </si>
  <si>
    <r>
      <t xml:space="preserve">cross 'plus' intersection with perpendicular street stopped </t>
    </r>
    <r>
      <rPr>
        <b/>
        <sz val="10"/>
        <rFont val="Arial"/>
        <family val="2"/>
      </rPr>
      <t>Plan B: cross with parallel traffic in near lane</t>
    </r>
  </si>
  <si>
    <r>
      <t xml:space="preserve">cross 'plus' intersection with perpendicular street stopped </t>
    </r>
    <r>
      <rPr>
        <b/>
        <sz val="10"/>
        <rFont val="Arial"/>
        <family val="2"/>
      </rPr>
      <t>Plan C: cross with parallel traffic in far lane</t>
    </r>
  </si>
  <si>
    <r>
      <t xml:space="preserve">cross 'plus' intersection with perpendicular street stopped </t>
    </r>
    <r>
      <rPr>
        <b/>
        <sz val="10"/>
        <rFont val="Arial"/>
        <family val="2"/>
      </rPr>
      <t xml:space="preserve">Plan D: implement alternatives if </t>
    </r>
    <r>
      <rPr>
        <b/>
        <sz val="10"/>
        <color rgb="FFFF0000"/>
        <rFont val="Arial"/>
        <family val="2"/>
      </rPr>
      <t>S.O.U.</t>
    </r>
  </si>
  <si>
    <r>
      <t xml:space="preserve">cross 'plus' intersection with traffic signal </t>
    </r>
    <r>
      <rPr>
        <b/>
        <sz val="10"/>
        <rFont val="Arial"/>
        <family val="2"/>
      </rPr>
      <t>Plan A: cross with surge of parallel traffic in near lane</t>
    </r>
  </si>
  <si>
    <r>
      <t xml:space="preserve">cross 'plus' intersection with traffic signal </t>
    </r>
    <r>
      <rPr>
        <b/>
        <sz val="10"/>
        <rFont val="Arial"/>
        <family val="2"/>
      </rPr>
      <t>Plan B: cross with surge of parallel traffic in far lane</t>
    </r>
  </si>
  <si>
    <r>
      <t xml:space="preserve">cross 'plus' intersection with traffic signal </t>
    </r>
    <r>
      <rPr>
        <b/>
        <sz val="10"/>
        <rFont val="Arial"/>
        <family val="2"/>
      </rPr>
      <t xml:space="preserve">Plan C: implement alternatives if </t>
    </r>
    <r>
      <rPr>
        <b/>
        <sz val="10"/>
        <color rgb="FFFF0000"/>
        <rFont val="Arial"/>
        <family val="2"/>
      </rPr>
      <t>S.O.U.</t>
    </r>
  </si>
  <si>
    <r>
      <t xml:space="preserve">cross base or top of 'T' intersection with all way stop </t>
    </r>
    <r>
      <rPr>
        <b/>
        <sz val="10"/>
        <rFont val="Arial"/>
        <family val="2"/>
      </rPr>
      <t>plan A: cross at a lull</t>
    </r>
  </si>
  <si>
    <r>
      <t xml:space="preserve">cross base or top of 'T' intersection with all way stop </t>
    </r>
    <r>
      <rPr>
        <b/>
        <sz val="10"/>
        <rFont val="Arial"/>
        <family val="2"/>
      </rPr>
      <t>plan B: when no traffic in intersection</t>
    </r>
  </si>
  <si>
    <r>
      <t xml:space="preserve">cross base of 'T' intersection with all way stop </t>
    </r>
    <r>
      <rPr>
        <b/>
        <sz val="10"/>
        <rFont val="Arial"/>
        <family val="2"/>
      </rPr>
      <t>plan C: cross with parallel traffic in near lane</t>
    </r>
  </si>
  <si>
    <r>
      <t xml:space="preserve">cross base of 'T' intersection with all way stop </t>
    </r>
    <r>
      <rPr>
        <b/>
        <sz val="10"/>
        <rFont val="Arial"/>
        <family val="2"/>
      </rPr>
      <t>plan D: cross with parallel traffic in far lane</t>
    </r>
  </si>
  <si>
    <r>
      <t xml:space="preserve">cross base or top of 'T' intersection with all way stop </t>
    </r>
    <r>
      <rPr>
        <b/>
        <sz val="10"/>
        <rFont val="Arial"/>
        <family val="2"/>
      </rPr>
      <t xml:space="preserve">plan E: implement alternatives if </t>
    </r>
    <r>
      <rPr>
        <b/>
        <sz val="10"/>
        <color rgb="FFFF0000"/>
        <rFont val="Arial"/>
        <family val="2"/>
      </rPr>
      <t>Situation Of Uncertainty (S.O.U.)</t>
    </r>
  </si>
  <si>
    <r>
      <t xml:space="preserve">cross 'T' intersection with parallel street stopped (crossing top of 'T') </t>
    </r>
    <r>
      <rPr>
        <b/>
        <sz val="10"/>
        <rFont val="Arial"/>
        <family val="2"/>
      </rPr>
      <t>Plan A: determine if gaps are long enough to permit safe crossing</t>
    </r>
  </si>
  <si>
    <r>
      <t xml:space="preserve">cross 'T' intersection with parallel street stopped (crossing top of 'T') </t>
    </r>
    <r>
      <rPr>
        <b/>
        <sz val="10"/>
        <rFont val="Arial"/>
        <family val="2"/>
      </rPr>
      <t>Plan B: implement alternatives if</t>
    </r>
    <r>
      <rPr>
        <b/>
        <sz val="10"/>
        <color rgb="FFFF0000"/>
        <rFont val="Arial"/>
        <family val="2"/>
      </rPr>
      <t xml:space="preserve"> S.O.U.</t>
    </r>
  </si>
  <si>
    <r>
      <t xml:space="preserve">cross 'T' intersection with perpendicular street stopped (crossing base of 'T') </t>
    </r>
    <r>
      <rPr>
        <b/>
        <sz val="10"/>
        <rFont val="Arial"/>
        <family val="2"/>
      </rPr>
      <t>Plan A: cross at a lull</t>
    </r>
  </si>
  <si>
    <r>
      <t xml:space="preserve">cross 'T' intersection with perpendicular street stopped (crossing base of 'T') </t>
    </r>
    <r>
      <rPr>
        <b/>
        <sz val="10"/>
        <rFont val="Arial"/>
        <family val="2"/>
      </rPr>
      <t>Plan B: cross with parallel traffic in near lane</t>
    </r>
  </si>
  <si>
    <r>
      <t xml:space="preserve">cross 'T' intersection with perpendicular street stopped (crossing base of 'T') </t>
    </r>
    <r>
      <rPr>
        <b/>
        <sz val="10"/>
        <rFont val="Arial"/>
        <family val="2"/>
      </rPr>
      <t>Plan C: cross with parallel traffic in far lane</t>
    </r>
  </si>
  <si>
    <r>
      <t xml:space="preserve">cross 'T' intersection with perpendicular street stopped (crossing base of 'T') </t>
    </r>
    <r>
      <rPr>
        <b/>
        <sz val="10"/>
        <rFont val="Arial"/>
        <family val="2"/>
      </rPr>
      <t xml:space="preserve">Plan D: implement alternatives if </t>
    </r>
    <r>
      <rPr>
        <b/>
        <sz val="10"/>
        <color rgb="FFFF0000"/>
        <rFont val="Arial"/>
        <family val="2"/>
      </rPr>
      <t>S.O.U.</t>
    </r>
  </si>
  <si>
    <r>
      <t xml:space="preserve">cross 'T' intersection with traffic signal (crossing top of 'T') </t>
    </r>
    <r>
      <rPr>
        <b/>
        <sz val="10"/>
        <rFont val="Arial"/>
        <family val="2"/>
      </rPr>
      <t xml:space="preserve">Plan A: clockwise: cross with traffic surge in parallel street and identify left turners will cross </t>
    </r>
    <r>
      <rPr>
        <b/>
        <sz val="10"/>
        <color rgb="FFFF0000"/>
        <rFont val="Arial"/>
        <family val="2"/>
      </rPr>
      <t>L.O.T.</t>
    </r>
  </si>
  <si>
    <r>
      <t xml:space="preserve">cross 'T' intersection with traffic signal (crossing top of 'T') </t>
    </r>
    <r>
      <rPr>
        <b/>
        <sz val="10"/>
        <rFont val="Arial"/>
        <family val="2"/>
      </rPr>
      <t xml:space="preserve">Plan B: counterclockwise: cross with traffic surge in parallel street and identify right turners will cross </t>
    </r>
    <r>
      <rPr>
        <b/>
        <sz val="10"/>
        <color rgb="FFFF0000"/>
        <rFont val="Arial"/>
        <family val="2"/>
      </rPr>
      <t>L.O.T.</t>
    </r>
  </si>
  <si>
    <r>
      <t xml:space="preserve">cross 'T' intersection with traffic signal (crossing top of 'T') </t>
    </r>
    <r>
      <rPr>
        <b/>
        <sz val="10"/>
        <rFont val="Arial"/>
        <family val="2"/>
      </rPr>
      <t xml:space="preserve">Plan C: implement alternatives if </t>
    </r>
    <r>
      <rPr>
        <b/>
        <sz val="10"/>
        <color rgb="FFFF0000"/>
        <rFont val="Arial"/>
        <family val="2"/>
      </rPr>
      <t>S.O.U.</t>
    </r>
  </si>
  <si>
    <r>
      <t xml:space="preserve">cross 'T' intersection with traffic signal (crossing base of 'T') </t>
    </r>
    <r>
      <rPr>
        <b/>
        <sz val="10"/>
        <rFont val="Arial"/>
        <family val="2"/>
      </rPr>
      <t>Plan A: clockwise or counter: cross with surge of parallel traffic in near lane</t>
    </r>
  </si>
  <si>
    <r>
      <t xml:space="preserve">cross 'T' intersection with traffic signal (crossing base of 'T') </t>
    </r>
    <r>
      <rPr>
        <b/>
        <sz val="10"/>
        <rFont val="Arial"/>
        <family val="2"/>
      </rPr>
      <t>Plan B: clockwise or counter: cross with surge of parallel traffic in far in far lane</t>
    </r>
  </si>
  <si>
    <r>
      <t xml:space="preserve">cross 'T' intersection with traffic signal (crossing base of 'T') </t>
    </r>
    <r>
      <rPr>
        <b/>
        <sz val="10"/>
        <rFont val="Arial"/>
        <family val="2"/>
      </rPr>
      <t xml:space="preserve">Plan C: clockwise or counter: implement alternatives if </t>
    </r>
    <r>
      <rPr>
        <b/>
        <sz val="10"/>
        <color rgb="FFFF0000"/>
        <rFont val="Arial"/>
        <family val="2"/>
      </rPr>
      <t>S.O.U.</t>
    </r>
  </si>
  <si>
    <r>
      <t xml:space="preserve">Y' intersection with all way stop (cross an 'arm') </t>
    </r>
    <r>
      <rPr>
        <b/>
        <sz val="10"/>
        <rFont val="Arial"/>
        <family val="2"/>
      </rPr>
      <t>Plan A: cross at a lull</t>
    </r>
  </si>
  <si>
    <r>
      <t xml:space="preserve">Y' intersection with all way stop (cross an 'arm') </t>
    </r>
    <r>
      <rPr>
        <b/>
        <sz val="10"/>
        <rFont val="Arial"/>
        <family val="2"/>
      </rPr>
      <t>Plan B: cross when no traffic in intersection</t>
    </r>
  </si>
  <si>
    <r>
      <t xml:space="preserve">Y' intersection with all way stop (cross an 'arm') </t>
    </r>
    <r>
      <rPr>
        <b/>
        <sz val="10"/>
        <rFont val="Arial"/>
        <family val="2"/>
      </rPr>
      <t>Plan C: cross with parallel traffic in near lane</t>
    </r>
  </si>
  <si>
    <r>
      <t xml:space="preserve">Y' intersection with all way stop (cross an 'arm') </t>
    </r>
    <r>
      <rPr>
        <b/>
        <sz val="10"/>
        <rFont val="Arial"/>
        <family val="2"/>
      </rPr>
      <t>Plan D: cross with parallel traffic in far lane</t>
    </r>
  </si>
  <si>
    <r>
      <t xml:space="preserve">Y' intersection with all way stop (cross an 'arm') </t>
    </r>
    <r>
      <rPr>
        <b/>
        <sz val="10"/>
        <rFont val="Arial"/>
        <family val="2"/>
      </rPr>
      <t xml:space="preserve">Plan E:  implement alternatives if </t>
    </r>
    <r>
      <rPr>
        <b/>
        <sz val="10"/>
        <color rgb="FFFF0000"/>
        <rFont val="Arial"/>
        <family val="2"/>
      </rPr>
      <t>S.O.U.</t>
    </r>
  </si>
  <si>
    <r>
      <t xml:space="preserve">Y' intersection with all way stop (cross base of 'Y') </t>
    </r>
    <r>
      <rPr>
        <b/>
        <sz val="10"/>
        <rFont val="Arial"/>
        <family val="2"/>
      </rPr>
      <t>Plan A: cross at a lull</t>
    </r>
  </si>
  <si>
    <r>
      <t xml:space="preserve">Y' intersection with all way stop (cross base of 'Y') </t>
    </r>
    <r>
      <rPr>
        <b/>
        <sz val="10"/>
        <rFont val="Arial"/>
        <family val="2"/>
      </rPr>
      <t>Plan B: cross when no traffic in intersection</t>
    </r>
  </si>
  <si>
    <r>
      <t xml:space="preserve">Y' intersection with all way stop (cross base of 'Y') </t>
    </r>
    <r>
      <rPr>
        <b/>
        <sz val="10"/>
        <rFont val="Arial"/>
        <family val="2"/>
      </rPr>
      <t xml:space="preserve">Plan C:  seek alternate intersection if </t>
    </r>
    <r>
      <rPr>
        <b/>
        <sz val="10"/>
        <color rgb="FFFF0000"/>
        <rFont val="Arial"/>
        <family val="2"/>
      </rPr>
      <t>S.O.U.</t>
    </r>
  </si>
  <si>
    <r>
      <t xml:space="preserve">Y' intersection with one 'arm' stopped (cross stopped 'arm') </t>
    </r>
    <r>
      <rPr>
        <b/>
        <sz val="10"/>
        <rFont val="Arial"/>
        <family val="2"/>
      </rPr>
      <t>Plan A: cross at a lull</t>
    </r>
  </si>
  <si>
    <r>
      <t xml:space="preserve">Y' intersection with one 'arm' stopped (cross stopped 'arm') </t>
    </r>
    <r>
      <rPr>
        <b/>
        <sz val="10"/>
        <rFont val="Arial"/>
        <family val="2"/>
      </rPr>
      <t>Plan B: cross with parallel traffic in near lane</t>
    </r>
  </si>
  <si>
    <r>
      <t xml:space="preserve">Y' intersection with one 'arm' stopped (cross stopped 'arm') </t>
    </r>
    <r>
      <rPr>
        <b/>
        <sz val="10"/>
        <rFont val="Arial"/>
        <family val="2"/>
      </rPr>
      <t xml:space="preserve">Plan C: cross with parallel traffic in far lane and identify danger of fast moving vehicles potentially crossing </t>
    </r>
    <r>
      <rPr>
        <b/>
        <sz val="10"/>
        <color rgb="FFFF0000"/>
        <rFont val="Arial"/>
        <family val="2"/>
      </rPr>
      <t>L.O.T.</t>
    </r>
  </si>
  <si>
    <r>
      <t xml:space="preserve">Y' intersection with one 'arm' stopped (cross stopped 'arm') </t>
    </r>
    <r>
      <rPr>
        <b/>
        <sz val="10"/>
        <rFont val="Arial"/>
        <family val="2"/>
      </rPr>
      <t xml:space="preserve">Plan D:  implement alternatives if </t>
    </r>
    <r>
      <rPr>
        <b/>
        <sz val="10"/>
        <color rgb="FFFF0000"/>
        <rFont val="Arial"/>
        <family val="2"/>
      </rPr>
      <t>S.O.U.</t>
    </r>
  </si>
  <si>
    <r>
      <t xml:space="preserve">Y' intersection with one 'arm' stopped (cross 'arm' or base with right of way) </t>
    </r>
    <r>
      <rPr>
        <b/>
        <sz val="10"/>
        <rFont val="Arial"/>
        <family val="2"/>
      </rPr>
      <t>Plan A: determine if gaps are long enough to permit safe crossing</t>
    </r>
  </si>
  <si>
    <r>
      <t xml:space="preserve">Y' intersection with one 'arm' stopped (cross 'arm' with right of way) </t>
    </r>
    <r>
      <rPr>
        <b/>
        <sz val="10"/>
        <rFont val="Arial"/>
        <family val="2"/>
      </rPr>
      <t xml:space="preserve">Plan B: implement alternatives if </t>
    </r>
    <r>
      <rPr>
        <b/>
        <sz val="10"/>
        <color rgb="FFFF0000"/>
        <rFont val="Arial"/>
        <family val="2"/>
      </rPr>
      <t>S.O.U.</t>
    </r>
  </si>
  <si>
    <r>
      <t xml:space="preserve">Y' intersection with traffic signal (cross an 'arm') </t>
    </r>
    <r>
      <rPr>
        <b/>
        <sz val="10"/>
        <rFont val="Arial"/>
        <family val="2"/>
      </rPr>
      <t>Plan A: clockwise: cross with traffic surge in parallel street &amp; identify potential danger posed by left turning vehicles</t>
    </r>
  </si>
  <si>
    <r>
      <t xml:space="preserve">Y' intersection with traffic signal (cross an 'arm') </t>
    </r>
    <r>
      <rPr>
        <b/>
        <sz val="10"/>
        <rFont val="Arial"/>
        <family val="2"/>
      </rPr>
      <t>Plan B: counterclockwise: cross with parallel traffic surge &amp; identify potential danger posed by right turning vehicles</t>
    </r>
  </si>
  <si>
    <r>
      <t xml:space="preserve">Y' intersection with traffic signal (cross an 'arm') </t>
    </r>
    <r>
      <rPr>
        <b/>
        <sz val="10"/>
        <rFont val="Arial"/>
        <family val="2"/>
      </rPr>
      <t xml:space="preserve">Plan C: implement alternatives if </t>
    </r>
    <r>
      <rPr>
        <b/>
        <sz val="10"/>
        <color rgb="FFFF0000"/>
        <rFont val="Arial"/>
        <family val="2"/>
      </rPr>
      <t>S.O.U.</t>
    </r>
  </si>
  <si>
    <r>
      <t xml:space="preserve">Y' intersection with traffic signal (cross base of 'Y') </t>
    </r>
    <r>
      <rPr>
        <b/>
        <sz val="10"/>
        <rFont val="Arial"/>
        <family val="2"/>
      </rPr>
      <t>Plan A: identify lack of useful parallel traffic</t>
    </r>
  </si>
  <si>
    <r>
      <t xml:space="preserve">Y' intersection with traffic signal (cross base of 'Y') </t>
    </r>
    <r>
      <rPr>
        <b/>
        <sz val="10"/>
        <rFont val="Arial"/>
        <family val="2"/>
      </rPr>
      <t>Plan B: cross 'arm' of 'Y' instead, making multiple crossings if necessary</t>
    </r>
  </si>
  <si>
    <r>
      <t xml:space="preserve">Y' intersection with traffic signal (cross base of 'Y') </t>
    </r>
    <r>
      <rPr>
        <b/>
        <sz val="10"/>
        <rFont val="Arial"/>
        <family val="2"/>
      </rPr>
      <t xml:space="preserve">Plan C: implement alternatives if </t>
    </r>
    <r>
      <rPr>
        <b/>
        <sz val="10"/>
        <color rgb="FFFF0000"/>
        <rFont val="Arial"/>
        <family val="2"/>
      </rPr>
      <t>S.O.U.</t>
    </r>
  </si>
  <si>
    <r>
      <t xml:space="preserve">atypical intersection with all way stop </t>
    </r>
    <r>
      <rPr>
        <b/>
        <sz val="10"/>
        <color theme="1"/>
        <rFont val="Arial"/>
        <family val="2"/>
      </rPr>
      <t>Plan A: cross with a lull</t>
    </r>
  </si>
  <si>
    <r>
      <t xml:space="preserve">atypical intersection with all way stop </t>
    </r>
    <r>
      <rPr>
        <b/>
        <sz val="10"/>
        <color theme="1"/>
        <rFont val="Arial"/>
        <family val="2"/>
      </rPr>
      <t>Plan B: cross with parallel traffic in near lane</t>
    </r>
  </si>
  <si>
    <r>
      <t xml:space="preserve">atypical intersection with all way stop </t>
    </r>
    <r>
      <rPr>
        <b/>
        <sz val="10"/>
        <color theme="1"/>
        <rFont val="Arial"/>
        <family val="2"/>
      </rPr>
      <t xml:space="preserve">Plan C: implement alternatives if </t>
    </r>
    <r>
      <rPr>
        <b/>
        <sz val="10"/>
        <color rgb="FFFF0000"/>
        <rFont val="Arial"/>
        <family val="2"/>
      </rPr>
      <t>S.O.U.</t>
    </r>
  </si>
  <si>
    <r>
      <t xml:space="preserve">atypical intersection with traffic light </t>
    </r>
    <r>
      <rPr>
        <b/>
        <sz val="10"/>
        <color theme="1"/>
        <rFont val="Arial"/>
        <family val="2"/>
      </rPr>
      <t>Plan A: cross with parallel traffic in near lane</t>
    </r>
  </si>
  <si>
    <r>
      <t xml:space="preserve">atypical intersection with traffic light </t>
    </r>
    <r>
      <rPr>
        <b/>
        <sz val="10"/>
        <color theme="1"/>
        <rFont val="Arial"/>
        <family val="2"/>
      </rPr>
      <t>Plan B: implement alternatives if S.O.U.</t>
    </r>
  </si>
  <si>
    <r>
      <t xml:space="preserve">cross channelized right turn lane </t>
    </r>
    <r>
      <rPr>
        <b/>
        <sz val="10"/>
        <rFont val="Arial"/>
        <family val="2"/>
      </rPr>
      <t xml:space="preserve">Plan A: cross with lull </t>
    </r>
  </si>
  <si>
    <r>
      <t xml:space="preserve">cross channelized right turn lane </t>
    </r>
    <r>
      <rPr>
        <b/>
        <sz val="10"/>
        <rFont val="Arial"/>
        <family val="2"/>
      </rPr>
      <t>Plan B: cross with absence of traffic in street that feeds into channelized lane</t>
    </r>
  </si>
  <si>
    <r>
      <t xml:space="preserve">cross channelized right turn lane </t>
    </r>
    <r>
      <rPr>
        <b/>
        <sz val="10"/>
        <rFont val="Arial"/>
        <family val="2"/>
      </rPr>
      <t>Plan C: cross when traffic build up at light prevents lane use by vehicles</t>
    </r>
  </si>
  <si>
    <r>
      <t xml:space="preserve">Set up to recover quickly from veering while crossing </t>
    </r>
    <r>
      <rPr>
        <b/>
        <sz val="10"/>
        <rFont val="Arial"/>
        <family val="2"/>
      </rPr>
      <t>Step 1: place cane in hand opposite parallel street to be ready to make 90 degree turn towards hand holding cane if veer is detected without need to remember what side parallel street was on</t>
    </r>
  </si>
  <si>
    <r>
      <t xml:space="preserve">Set up to recover quickly from veering while crossing </t>
    </r>
    <r>
      <rPr>
        <b/>
        <sz val="10"/>
        <rFont val="Arial"/>
        <family val="2"/>
      </rPr>
      <t>Step 2: identify current directional corner of intersection and desired directional corner of intersection</t>
    </r>
  </si>
  <si>
    <r>
      <t xml:space="preserve">Set up to recover quickly from veering while crossing </t>
    </r>
    <r>
      <rPr>
        <b/>
        <sz val="10"/>
        <rFont val="Arial"/>
        <family val="2"/>
      </rPr>
      <t>Step 3: Identify any sound clues that may help student determine if s/he is veering (ex: barking dog on one corner of the intersection)</t>
    </r>
  </si>
  <si>
    <r>
      <t>Detect veer while crossing</t>
    </r>
    <r>
      <rPr>
        <b/>
        <sz val="10"/>
        <rFont val="Arial"/>
        <family val="2"/>
      </rPr>
      <t xml:space="preserve"> Step 1: time and distance--crossing taking too  long for estimated street width</t>
    </r>
  </si>
  <si>
    <r>
      <t xml:space="preserve">Detect veer while crossing </t>
    </r>
    <r>
      <rPr>
        <b/>
        <sz val="10"/>
        <rFont val="Arial"/>
        <family val="2"/>
      </rPr>
      <t>Step 2:  traffic no longer sounds parallel and perpendicular</t>
    </r>
  </si>
  <si>
    <r>
      <t xml:space="preserve">Detect veer while crossing </t>
    </r>
    <r>
      <rPr>
        <b/>
        <sz val="10"/>
        <rFont val="Arial"/>
        <family val="2"/>
      </rPr>
      <t>Step 3: crown of street not sensed rising then falling</t>
    </r>
  </si>
  <si>
    <r>
      <t xml:space="preserve">Detect veer while crossing </t>
    </r>
    <r>
      <rPr>
        <b/>
        <sz val="10"/>
        <rFont val="Arial"/>
        <family val="2"/>
      </rPr>
      <t>Step 4: other environmental cues out of kilter (e.g. dog barking on desired corner no longer sounds straight ahead)</t>
    </r>
  </si>
  <si>
    <r>
      <t xml:space="preserve">Correct for veer while crossing </t>
    </r>
    <r>
      <rPr>
        <b/>
        <sz val="10"/>
        <rFont val="Arial"/>
        <family val="2"/>
      </rPr>
      <t>Step 1: make 90 degree turn away from parallel street</t>
    </r>
  </si>
  <si>
    <r>
      <t xml:space="preserve">Correct for veer while crossing </t>
    </r>
    <r>
      <rPr>
        <b/>
        <sz val="10"/>
        <rFont val="Arial"/>
        <family val="2"/>
      </rPr>
      <t>Step 2: increase pace</t>
    </r>
  </si>
  <si>
    <r>
      <t xml:space="preserve">Correct for veer while crossing </t>
    </r>
    <r>
      <rPr>
        <b/>
        <sz val="10"/>
        <rFont val="Arial"/>
        <family val="2"/>
      </rPr>
      <t>Step 3: locate curb, clear, step out of street</t>
    </r>
  </si>
  <si>
    <r>
      <t xml:space="preserve">Recover from veer once out of street </t>
    </r>
    <r>
      <rPr>
        <b/>
        <sz val="10"/>
        <rFont val="Arial"/>
        <family val="2"/>
      </rPr>
      <t>Step 1: determine current directional corner of intersection</t>
    </r>
  </si>
  <si>
    <r>
      <t xml:space="preserve">Recover from veer once out of street </t>
    </r>
    <r>
      <rPr>
        <b/>
        <sz val="10"/>
        <rFont val="Arial"/>
        <family val="2"/>
      </rPr>
      <t>Step 2: if needed return to intersection and cross again to reach desired directional corner</t>
    </r>
  </si>
  <si>
    <r>
      <t xml:space="preserve">Recover from veer once out of street </t>
    </r>
    <r>
      <rPr>
        <b/>
        <sz val="10"/>
        <rFont val="Arial"/>
        <family val="2"/>
      </rPr>
      <t xml:space="preserve">Step 3: re-establish </t>
    </r>
    <r>
      <rPr>
        <b/>
        <sz val="10"/>
        <color rgb="FFFF0000"/>
        <rFont val="Arial"/>
        <family val="2"/>
      </rPr>
      <t>L.O.T</t>
    </r>
    <r>
      <rPr>
        <b/>
        <sz val="10"/>
        <rFont val="Arial"/>
        <family val="2"/>
      </rPr>
      <t>. and resume route</t>
    </r>
  </si>
  <si>
    <t>identify retailers with item of interest</t>
  </si>
  <si>
    <t>call local retailers to get info/prices, availability</t>
  </si>
  <si>
    <t>check online retailers to get info/prices/shipping costs</t>
  </si>
  <si>
    <t>identify way to get to store and way to get back with needs of merchandise in mind (e.g. can't bring couch home in taxi, ice cream will melt on the bus)</t>
  </si>
  <si>
    <t>locate entrance to store</t>
  </si>
  <si>
    <t>locate store employee if assistance is needed to find items</t>
  </si>
  <si>
    <t>if needed, hold onto back of cart to keep from being run into display stands or other customers by store employee</t>
  </si>
  <si>
    <t>ensure all items are those that are sought--check packages</t>
  </si>
  <si>
    <t>get pricing information when selecting items</t>
  </si>
  <si>
    <t xml:space="preserve">place items on counter/conveyor </t>
  </si>
  <si>
    <t>pay for items (cash, credit, debit)</t>
  </si>
  <si>
    <t>locate exit (with employee assistance if needed)</t>
  </si>
  <si>
    <t>locate transportation (e.g. bus stop, taxi, friend's car)</t>
  </si>
  <si>
    <t>navigate parking lot by staying close to line of parked cars</t>
  </si>
  <si>
    <t>locate entrance</t>
  </si>
  <si>
    <t>find the back of the line</t>
  </si>
  <si>
    <t xml:space="preserve">move up in line when appropriate </t>
  </si>
  <si>
    <t>access menu (with low vision device or solicit assistance)</t>
  </si>
  <si>
    <t>order and pay for meal</t>
  </si>
  <si>
    <t>move to side to await meal (usually by order number)</t>
  </si>
  <si>
    <t>take tray and keep it level, locate unoccupied table</t>
  </si>
  <si>
    <t>locate trash, empty tray (most restaurants)</t>
  </si>
  <si>
    <t>locate exit</t>
  </si>
  <si>
    <t>Find line or navigate maze to reach buffet or cafeteria line</t>
  </si>
  <si>
    <t>keep tray/plate level and find or return to table</t>
  </si>
  <si>
    <t>eat meal, leave dishes and tip</t>
  </si>
  <si>
    <t>follow wait staff to table, use as P.O.R.</t>
  </si>
  <si>
    <t>pay check at table or counter at exit</t>
  </si>
  <si>
    <t>locate register (sometimes before getting food, sometimes after)</t>
  </si>
  <si>
    <t>pay for meal (sometimes before getting food, sometimes after)</t>
  </si>
  <si>
    <t>locate table with assistance of wait staff (some buffets)</t>
  </si>
  <si>
    <t>locate items on buffet or in cafeteria line with assistance of restaurant staff or friend</t>
  </si>
  <si>
    <t>Use buffet/cafeteria line as P.O.R.</t>
  </si>
  <si>
    <r>
      <t xml:space="preserve">locate counter area, use as </t>
    </r>
    <r>
      <rPr>
        <sz val="10"/>
        <color rgb="FFFF0000"/>
        <rFont val="Arial"/>
        <family val="2"/>
      </rPr>
      <t>Point Of Reference (P.O.R.)</t>
    </r>
  </si>
  <si>
    <t>scan uncluttered picture for specific item(s)</t>
  </si>
  <si>
    <t>scan cluttered picture for specific item(s)</t>
  </si>
  <si>
    <t>scan uncluttered map (printed or on phone) for specific street/item</t>
  </si>
  <si>
    <t>scan cluttered map (printed or on phone) for specific street/item</t>
  </si>
  <si>
    <t>use printed map to locate streets/areas of interest</t>
  </si>
  <si>
    <t>use internet map to locate streets/areas of interest</t>
  </si>
  <si>
    <t>scan area to be traveled for obstacles on ground</t>
  </si>
  <si>
    <t>scan area to be traveled for low hanging obstacles</t>
  </si>
  <si>
    <t>scan house/building/mailbox/curb for address</t>
  </si>
  <si>
    <t>scan intersection for traffic control/street signs</t>
  </si>
  <si>
    <t>scan streets at intersection for approaching vehicles</t>
  </si>
  <si>
    <t>scan business names for places of interest</t>
  </si>
  <si>
    <t>use hand held magnifier to locate specific street on printed map</t>
  </si>
  <si>
    <t>use CCTV to locate specific street on printed map</t>
  </si>
  <si>
    <t>use screen enlargement software to locate streets on internet map and print map as needed</t>
  </si>
  <si>
    <t>hold monocular steady, using cane as monopod if needed</t>
  </si>
  <si>
    <t>focus monocular to bring item into focus</t>
  </si>
  <si>
    <t>scan building for address/name with monocular</t>
  </si>
  <si>
    <t>use monocular to read street signs/signs in stores</t>
  </si>
  <si>
    <t>use monocular to spot pedestrian signal at intersection</t>
  </si>
  <si>
    <t>visually detect all changes in terrain in all lighting conditions</t>
  </si>
  <si>
    <t>visually detect all curbs/drop offs in all lighting conditions</t>
  </si>
  <si>
    <t>visually detect all obstacles in L.O.T. in all lighting conditions</t>
  </si>
  <si>
    <t>visually detect all hanging obstacles in all lighting conditions</t>
  </si>
  <si>
    <t>visually detect all ramps/blended curbs in all lighting conditions</t>
  </si>
  <si>
    <t>visually detect and interpret all traffic control signals</t>
  </si>
  <si>
    <t>visually detect all vehicles approaching intersection far enough away to allow for safe crossing in all lighting conditions</t>
  </si>
  <si>
    <t>cross without veering in all lighting conditions</t>
  </si>
  <si>
    <t>understand that drivers on rural roads often exceed speed limits and that drivers don't anticipate pedestrians in road</t>
  </si>
  <si>
    <t>understand that rock/gravel can be sent airborne by vehicle prevalent in rural areas</t>
  </si>
  <si>
    <t>understand that wildlife (e.g. snakes, wild dogs) is more common than urban areas</t>
  </si>
  <si>
    <t>understand that fences often have rusted and sharp projections</t>
  </si>
  <si>
    <t>understand that ditches, gullies, and arroyos could indicate water run off and not be traversable in all weather conditions</t>
  </si>
  <si>
    <t>identify surface of road (paved, gravel, dirt), condition of the side of road (flat/rutted) and presence/absence of grass (mowed, tall) then choose where to walk (road/side of road)</t>
  </si>
  <si>
    <t>keep to the edge of the road (in road or on side of road)</t>
  </si>
  <si>
    <t>move as far off the road as safely possible when vehicle approaches</t>
  </si>
  <si>
    <t>identify driveways and intersections</t>
  </si>
  <si>
    <t>maintain orientation while on rural roads</t>
  </si>
  <si>
    <t xml:space="preserve">identify purpose of many ditches/gullies/arroyos in rural areas is for water run off; dangerous to cross due to flash flood possibility </t>
  </si>
  <si>
    <t>maintain balance while descending embankment with slight backward lean; fall/sit back on butt if slip</t>
  </si>
  <si>
    <t>maintain balance while ascending embankment with forward lean; fall forward on hands if slip</t>
  </si>
  <si>
    <t>identify potential dangerous objects common to ditches/gullies (e.g. broken bottles, thorny plants)</t>
  </si>
  <si>
    <t>use improved crossing point if anywhere near line of travel</t>
  </si>
  <si>
    <t>understand no one can see a person in a deep ditch/gully/arroyo--can't flag someone down for assistance--and other pedestrians in many rural areas are extremely rare</t>
  </si>
  <si>
    <t>identify and traverse cattle guard</t>
  </si>
  <si>
    <t>identify different types of fencing (wood, metal tube, wire)</t>
  </si>
  <si>
    <t>Go around or over fencing as appropriate, using gate whenever possible</t>
  </si>
  <si>
    <t>detect and go around rural road hardware like mailboxes</t>
  </si>
  <si>
    <t>detect and go around vehicles/trailers parked on side of road, using protective technique if appropriate to shield face from tools overhanging edge of truck/trailer bed</t>
  </si>
  <si>
    <t>understand that most rural crossings will offer lulls</t>
  </si>
  <si>
    <t>understand that rural traffic tends to move quickly</t>
  </si>
  <si>
    <t>use clues unique to rural areas (e.g. openness, speed of vehicles, loud road surfaces) to assist in choosing crossing time</t>
  </si>
  <si>
    <t>cross with a lull whenever possible</t>
  </si>
  <si>
    <t xml:space="preserve">cross intersections as per 'Street Crossing' section based on intersection type when there is no lull  </t>
  </si>
  <si>
    <t>go around fence obstructing path</t>
  </si>
  <si>
    <t>climb over short fence if too long to walk around</t>
  </si>
  <si>
    <t>return to previous line of travel (L.O.T.)</t>
  </si>
  <si>
    <t>detect lack of sidewalk along line of travel</t>
  </si>
  <si>
    <t>identify (sound) clues that will assist in maintaining line of travel (e.g. distant traffic)</t>
  </si>
  <si>
    <t>cross field while maintaining line of travel</t>
  </si>
  <si>
    <t>use cane/protective techniques that allow safe passage through field</t>
  </si>
  <si>
    <t>resume route after completing crossing of field</t>
  </si>
  <si>
    <t>locate entrance to park/playground</t>
  </si>
  <si>
    <t>define basic parameters of park/playground (walk perimeter, apply grid system, etc)</t>
  </si>
  <si>
    <t>establish Point Of Reference (P.O.R.)</t>
  </si>
  <si>
    <t>locate prominent features of park/playground (e.g. playground equipment, BBQ area)</t>
  </si>
  <si>
    <t>use cane/protective techniques that allow safe passage through park/playground</t>
  </si>
  <si>
    <t>maintain general overall orientation</t>
  </si>
  <si>
    <t>locate exit to park/playground</t>
  </si>
  <si>
    <t>identify effect rain has on ability to hear traffic accurately and that umbrellas can further hinder ability to hear environmental cues</t>
  </si>
  <si>
    <t>locate puddles at intersections, reposition to cross if possible, traverse through puddle if not possible to reposition at intersection</t>
  </si>
  <si>
    <t>identify effect snow/ice has on drivers' ability to control vehicles and increase time allowances for street crossings</t>
  </si>
  <si>
    <t>locate sidewalks, curbs and obstacles through snow/ice on sidewalks, trail curbs along streets in absence of sidewalk</t>
  </si>
  <si>
    <t>identify effect high wind has on ability to hear traffic accurately</t>
  </si>
  <si>
    <t>maintain body alignment at street crossings even if facing into high wind (which could contain abrasive sand or even small rocks)</t>
  </si>
  <si>
    <t>identify positives/negatives of bus travel</t>
  </si>
  <si>
    <t>obtain information about bus routes</t>
  </si>
  <si>
    <t>obtain information about bus schedule</t>
  </si>
  <si>
    <t>obtain information about fare/bus pass</t>
  </si>
  <si>
    <t>Identify potential bus transfer points</t>
  </si>
  <si>
    <t>estimate time bus route will take</t>
  </si>
  <si>
    <t>locate bus stop</t>
  </si>
  <si>
    <t>board bus, locate payment box/show pass</t>
  </si>
  <si>
    <t>ensure it is correct bus</t>
  </si>
  <si>
    <t>ask to be informed of stop if bus doesn't have auto announcement system</t>
  </si>
  <si>
    <t>locate empty seat</t>
  </si>
  <si>
    <t>ask for orientation info when exiting bus (e.g. Is Main St in front of or behind the bus?)</t>
  </si>
  <si>
    <t>exit bus at correct stop</t>
  </si>
  <si>
    <t>re-establish orientation</t>
  </si>
  <si>
    <t>wait at stop for next bus to arrive if that is transfer point</t>
  </si>
  <si>
    <t>travel to transfer point stop if needed (possibly different corner of intersection or different intersection altogether)</t>
  </si>
  <si>
    <t>quickly locate needed bus when several are present</t>
  </si>
  <si>
    <t>obtain information about fare/discounts</t>
  </si>
  <si>
    <t>board bus</t>
  </si>
  <si>
    <t>locate bus terminal/building if transferring</t>
  </si>
  <si>
    <t>identify positives/negatives of taxi/private service travel</t>
  </si>
  <si>
    <t>obtain phone numbers for available taxi companies/apps for private service</t>
  </si>
  <si>
    <t xml:space="preserve">arrange pick up (call or app): state location of pick up with high degree of specificity (e.g. address, landmarks) and get estimated time of pick up </t>
  </si>
  <si>
    <t>communicate destination to driver</t>
  </si>
  <si>
    <t>pay fare, tip if appropriate</t>
  </si>
  <si>
    <t>ask directions from vehicle to door of destination</t>
  </si>
  <si>
    <t>identify positives/negatives of Para Tranist type services</t>
  </si>
  <si>
    <t>obtain eligibility information for Para Transit</t>
  </si>
  <si>
    <t>obtain information about Para Transit schedule and fees</t>
  </si>
  <si>
    <t>identify positives/negatives of air travel</t>
  </si>
  <si>
    <t>obtain information about flight routes</t>
  </si>
  <si>
    <t>obtain information about flight schedules</t>
  </si>
  <si>
    <t>obtain information about fares</t>
  </si>
  <si>
    <t>identify methods for getting to airport with luggage</t>
  </si>
  <si>
    <t>locate appropriate check in area at airport</t>
  </si>
  <si>
    <t>check in and check any luggage</t>
  </si>
  <si>
    <t>locate airport security with assistance if needed</t>
  </si>
  <si>
    <t>follow procedures to clear security checkpoint</t>
  </si>
  <si>
    <t>locate correct gate with assistance if needed</t>
  </si>
  <si>
    <t>identify as passenger with disability to gate staff</t>
  </si>
  <si>
    <t>board plane and locate seat (assigned or empty)</t>
  </si>
  <si>
    <t>deplane and locate baggage claim</t>
  </si>
  <si>
    <t>pick up luggage on carousel  with assistance if needed</t>
  </si>
  <si>
    <t>locate transportation from airport with assistance if needed</t>
  </si>
  <si>
    <t>identify positives/negatives of subway/light rail travel</t>
  </si>
  <si>
    <t>obtain information about subway/light rail routes</t>
  </si>
  <si>
    <t>obtain information about subway/light rail schedule</t>
  </si>
  <si>
    <t>obtain information about fare or subway/light rail pass</t>
  </si>
  <si>
    <t>Identify potential subway/light rail transfer points</t>
  </si>
  <si>
    <t>estimate time subway/light rail route will take</t>
  </si>
  <si>
    <t>locate subway/light rail station</t>
  </si>
  <si>
    <t>locate payment area/show pass/insert coins in turnstile</t>
  </si>
  <si>
    <t>locate correct platform area for needed subway/light rail</t>
  </si>
  <si>
    <t>board subway/light rail and find seat or hand hold</t>
  </si>
  <si>
    <t>exit subway/light rail at appropriate stop</t>
  </si>
  <si>
    <t>transfer to second subway/light rail to continue route if necessary</t>
  </si>
  <si>
    <t>exit subway/light rail station</t>
  </si>
  <si>
    <t>identify names of cardinal directions</t>
  </si>
  <si>
    <t>identify east opposite west, north opposite south</t>
  </si>
  <si>
    <t>use clue (e.g. position of sun, noise from passing train) or landmark (e.g. mountains) to determine one direction</t>
  </si>
  <si>
    <t>use one known direction to extrapolate other three</t>
  </si>
  <si>
    <t>identify SE, SW, NE, NW</t>
  </si>
  <si>
    <t>identify direction while walking indoors including turns</t>
  </si>
  <si>
    <t>identify direction while walking outdoors including turns</t>
  </si>
  <si>
    <t>identify direction to object or building</t>
  </si>
  <si>
    <t>identify directional relationship to object or building (e.g. the building is to east so I am west of building)</t>
  </si>
  <si>
    <t>identify directional relationship to parallel street</t>
  </si>
  <si>
    <t>identify directional corner of intersection</t>
  </si>
  <si>
    <t>complete single turn route using cardinal directions</t>
  </si>
  <si>
    <t>complete two turn route using cardinal directions</t>
  </si>
  <si>
    <t>complete multi-turn route using cardinal directions</t>
  </si>
  <si>
    <t>identify landmarks as permanent fixtures in environment</t>
  </si>
  <si>
    <t>identify landmarks unique to commonly used routes</t>
  </si>
  <si>
    <t xml:space="preserve">complete single turn using landmark </t>
  </si>
  <si>
    <t>complete two turn route using landmarks</t>
  </si>
  <si>
    <t>complete multi-turn route using landmarks</t>
  </si>
  <si>
    <t xml:space="preserve">identify clues as transitory </t>
  </si>
  <si>
    <t>identify clues unique to commonly used routes</t>
  </si>
  <si>
    <t xml:space="preserve">complete single turn route using clue </t>
  </si>
  <si>
    <t>complete two turn route using clues</t>
  </si>
  <si>
    <t>complete multi-turn route using clues</t>
  </si>
  <si>
    <t>identify that rooms in buildings often have numbers</t>
  </si>
  <si>
    <t>identify where braille/large print sign is found on/by door</t>
  </si>
  <si>
    <t>identify that indoor numbering systems vary widely</t>
  </si>
  <si>
    <t>identify numbers generally get bigger/smaller heading in one direction, evens sometimes found on one side of hall</t>
  </si>
  <si>
    <t>identify that initial digit can identify floor number of room</t>
  </si>
  <si>
    <t>identify that houses/businesses have street addresses</t>
  </si>
  <si>
    <t>identify where (print) address can be found on house (e.g. by door, on curb, mailbox)</t>
  </si>
  <si>
    <t>identify where (print) address can be found on business (e.g. on/above door, on window)</t>
  </si>
  <si>
    <t>identify that outdoor numbering systems are similar from one city to another</t>
  </si>
  <si>
    <t>identify that even number addresses are on either east or west side of streets and either north or south side of streets, depending on the city</t>
  </si>
  <si>
    <t>identify 'checkerboard' pattern of grid system</t>
  </si>
  <si>
    <t>identify names/numbers of east-west, north-south streets</t>
  </si>
  <si>
    <t>complete single block straight line route</t>
  </si>
  <si>
    <t>complete single block 'L' route</t>
  </si>
  <si>
    <t>complete single block 'U' route</t>
  </si>
  <si>
    <t>complete multi block straight line route</t>
  </si>
  <si>
    <t>complete multi block 'L' route</t>
  </si>
  <si>
    <t>complete multi block 'U' route</t>
  </si>
  <si>
    <t>complete multi block zig-zag route</t>
  </si>
  <si>
    <t>complete route and then return to starting point by a new route created by student</t>
  </si>
  <si>
    <t>identify divisors for town/city</t>
  </si>
  <si>
    <t>identify that block numbers generally run in the 100s</t>
  </si>
  <si>
    <t>identify that block numbers increase with distance from divisors and decrease as divisors are neared</t>
  </si>
  <si>
    <t xml:space="preserve">use address to determine approximate number of blocks to divisor and estimate time to reach divisor </t>
  </si>
  <si>
    <t>use second address to determine number of blocks to other divisor, center of town and time to reach both</t>
  </si>
  <si>
    <t>use two addresses to determine location in city and determine direction and approximate distance and time to reach another address elsewhere in the town/city</t>
  </si>
  <si>
    <t>identify that divisors/block numbering system concepts are identical in virtually all cities</t>
  </si>
  <si>
    <t>identify methods for determining divisors in other cities/towns</t>
  </si>
  <si>
    <t>identify methods for determining even numbers are on east or west/north or south sides of streets in another city/town</t>
  </si>
  <si>
    <t xml:space="preserve">identify purpose of GPS </t>
  </si>
  <si>
    <t>identify GPS options accessible by this particular student</t>
  </si>
  <si>
    <t>use GPS device to determine current location</t>
  </si>
  <si>
    <t>use GPS device to determine cardinal direction</t>
  </si>
  <si>
    <t>use GPS to plot route by using Point Of Interest or business name</t>
  </si>
  <si>
    <t>use GPS to plot route by address</t>
  </si>
  <si>
    <t>identify limitations of GPS devices</t>
  </si>
  <si>
    <t>identify purpose of map key</t>
  </si>
  <si>
    <t>scan map systematically to get overview</t>
  </si>
  <si>
    <t>search map for more detailed information</t>
  </si>
  <si>
    <t>locate items from key on map</t>
  </si>
  <si>
    <t>describe relationships between items on the map in cardinal terms</t>
  </si>
  <si>
    <t>describe relationships between items on map and what those items represent in the real world</t>
  </si>
  <si>
    <t>create simple map of familiar route</t>
  </si>
  <si>
    <t>use simple map to complete route</t>
  </si>
  <si>
    <t>walk without continual veering</t>
  </si>
  <si>
    <t>detect intersecting sidewalks</t>
  </si>
  <si>
    <t>maintain balance on driveway cuts</t>
  </si>
  <si>
    <t>go around vehicles parked over sidewalk (towards street)</t>
  </si>
  <si>
    <t>detect and go around or close open gates</t>
  </si>
  <si>
    <t>detect and identify sidewalk blockages due to construction (e.g. caution tape, barrels)</t>
  </si>
  <si>
    <t xml:space="preserve">use protective technique to deal with low hanging branches </t>
  </si>
  <si>
    <t>detect and go around street hardware (e.g. mailbox, pole)</t>
  </si>
  <si>
    <t>identify useful street hardware (e.g. post office mailbox)</t>
  </si>
  <si>
    <t>detect and go around other pedestrians on sidewalk</t>
  </si>
  <si>
    <t>maintain balance on broken sidewalk</t>
  </si>
  <si>
    <r>
      <t>maintain</t>
    </r>
    <r>
      <rPr>
        <sz val="10"/>
        <color rgb="FFFF0000"/>
        <rFont val="Arial"/>
        <family val="2"/>
      </rPr>
      <t xml:space="preserve"> Line Of Travel (L.O.T.)</t>
    </r>
    <r>
      <rPr>
        <sz val="10"/>
        <rFont val="Arial"/>
        <family val="2"/>
      </rPr>
      <t xml:space="preserve"> on broken sidewalk</t>
    </r>
  </si>
  <si>
    <r>
      <t xml:space="preserve">maintain </t>
    </r>
    <r>
      <rPr>
        <sz val="10"/>
        <color rgb="FFFF0000"/>
        <rFont val="Arial"/>
        <family val="2"/>
      </rPr>
      <t>L.O.T.</t>
    </r>
    <r>
      <rPr>
        <sz val="10"/>
        <rFont val="Arial"/>
        <family val="2"/>
      </rPr>
      <t xml:space="preserve"> briefly when sidewalk is covered by dirt, rocks, grass or gravel</t>
    </r>
  </si>
  <si>
    <t>detect curb at end of block with irregular sidewalk</t>
  </si>
  <si>
    <t>transition to street if sidewalk becomes impassable</t>
  </si>
  <si>
    <t>stop walking when feet encounter surface other than sidewalk</t>
  </si>
  <si>
    <t>without turning, sweep cane in 180 arc to find sidewalk</t>
  </si>
  <si>
    <r>
      <t xml:space="preserve">take sidewalk that allows continuation of </t>
    </r>
    <r>
      <rPr>
        <sz val="10"/>
        <color rgb="FFFF0000"/>
        <rFont val="Arial"/>
        <family val="2"/>
      </rPr>
      <t>L.O.T.</t>
    </r>
  </si>
  <si>
    <r>
      <t xml:space="preserve">if no sidewalk found, move first towards the parallel street while checking for sidewalk, resume </t>
    </r>
    <r>
      <rPr>
        <sz val="10"/>
        <color rgb="FFFF0000"/>
        <rFont val="Arial"/>
        <family val="2"/>
      </rPr>
      <t>L.O.T.</t>
    </r>
    <r>
      <rPr>
        <sz val="10"/>
        <rFont val="Arial"/>
        <family val="2"/>
      </rPr>
      <t xml:space="preserve"> if found</t>
    </r>
  </si>
  <si>
    <r>
      <t xml:space="preserve">if no sidewalk found, move next away from parallel street while checking for sidewalk, resume </t>
    </r>
    <r>
      <rPr>
        <sz val="10"/>
        <color rgb="FFFF0000"/>
        <rFont val="Arial"/>
        <family val="2"/>
      </rPr>
      <t>L.O.T.</t>
    </r>
    <r>
      <rPr>
        <sz val="10"/>
        <rFont val="Arial"/>
        <family val="2"/>
      </rPr>
      <t xml:space="preserve"> if found</t>
    </r>
  </si>
  <si>
    <t>if sidewalk ended, transition to street</t>
  </si>
  <si>
    <t>detect curb/ramp/street at end of block</t>
  </si>
  <si>
    <t>grasp cane handle firmly enough to keep from dropping</t>
  </si>
  <si>
    <t>maintain grip on cane while walking</t>
  </si>
  <si>
    <t>maintain grip when cane encounters object</t>
  </si>
  <si>
    <t>identify when cane has contacted object</t>
  </si>
  <si>
    <t>identify when cane has encountered drop off or curb</t>
  </si>
  <si>
    <t>identify when cane has encountered change in terrain</t>
  </si>
  <si>
    <t>demonstrate centered/above waist handshake grip</t>
  </si>
  <si>
    <t>demonstrate centered pencil grip</t>
  </si>
  <si>
    <t>demonstrate handshake grip held to the side near hip</t>
  </si>
  <si>
    <t>identify benefits/limitations of each grip type</t>
  </si>
  <si>
    <t>identify situations where various cane grips are beneficial</t>
  </si>
  <si>
    <t>identify situations where constant contact is appropriate</t>
  </si>
  <si>
    <t>keep cane in front of body at all times</t>
  </si>
  <si>
    <t>keep cane on the ground at all times</t>
  </si>
  <si>
    <t>move cane in a constant arc slightly wider than shoulders</t>
  </si>
  <si>
    <t>remain 'in step' to maximize protection</t>
  </si>
  <si>
    <t>identify situations where diagonal is appropriate</t>
  </si>
  <si>
    <t>keep cane at diagonal across body, covering both shoulders</t>
  </si>
  <si>
    <t>count doors/intersecting hallways when trailing</t>
  </si>
  <si>
    <t>identify situations where two point touch is appropriate</t>
  </si>
  <si>
    <t>lift cane slightly off ground, maintaining low arc</t>
  </si>
  <si>
    <t>tap cane slightly outside of each shoulder (arc width)</t>
  </si>
  <si>
    <t>when trailing, tap a bit farther to the side to locate intersecting sidewalk</t>
  </si>
  <si>
    <t>identify situations were touch and drag is appropriate</t>
  </si>
  <si>
    <t>tap outside of shoulder opposite of line being trailed</t>
  </si>
  <si>
    <t>drag cane in constant contact arc across body, contact surface being trailed</t>
  </si>
  <si>
    <t>remain as 'in step' as possible to maximize protection</t>
  </si>
  <si>
    <t>identify situations where three point touch is appropriate</t>
  </si>
  <si>
    <t>tap cane on surface being trailed well outside of shoulder to locate intersecting sidewalk</t>
  </si>
  <si>
    <t>appropriately solicit or decline human guide</t>
  </si>
  <si>
    <t>find area just above elbow without groping guide</t>
  </si>
  <si>
    <t>attain 'C' grip and maintain sufficient pressure to hold arm</t>
  </si>
  <si>
    <t>walk with shoulder behind guide's shoulder</t>
  </si>
  <si>
    <t xml:space="preserve">walk half step behind guide </t>
  </si>
  <si>
    <t>move behind guide when guide moves arm to his/her back</t>
  </si>
  <si>
    <t>react to changes in the height of the guide's elbow (e.g. guide elbow lowering indicates step, drop off or slope)</t>
  </si>
  <si>
    <t>maintain same pace as other person/people</t>
  </si>
  <si>
    <t>stay with other person/people instead of trailing behind</t>
  </si>
  <si>
    <t>maintain running conversation to keep track of pace and any turns other person/people make</t>
  </si>
  <si>
    <t>check menu online before going out to eat</t>
  </si>
  <si>
    <t>understand dining companions don't want to read entire menu aloud</t>
  </si>
  <si>
    <t>ask about general menu categories and narrow selection</t>
  </si>
  <si>
    <t>identify friends/family who are available to give rides</t>
  </si>
  <si>
    <t>identify costs (e.g. gas, time, tolls) involved in giving rides</t>
  </si>
  <si>
    <t>identify need to offer to help with driving expenses</t>
  </si>
  <si>
    <t>understand some drivers will refuse cash</t>
  </si>
  <si>
    <t>identify barter options (e.g. sit for their kids for rides)</t>
  </si>
  <si>
    <t>identify need to synchronize schedule with drivers particularly when rides are needed with regularity</t>
  </si>
  <si>
    <t>arm held just above shoulder level, parallel to ground</t>
  </si>
  <si>
    <t>elbow bent about 120 degrees away from body</t>
  </si>
  <si>
    <t>hand turned out and fingers relaxed</t>
  </si>
  <si>
    <t>identify times when upper hand might be needed</t>
  </si>
  <si>
    <t>arm held at midline, elbow straight but not locked</t>
  </si>
  <si>
    <t>arm held about a foot in front of body, hand relaxed</t>
  </si>
  <si>
    <t>identify times when lower forearm protective technique might be needed</t>
  </si>
  <si>
    <t>dress for the weather</t>
  </si>
  <si>
    <t>wear hat with 3" brim to protect against branches</t>
  </si>
  <si>
    <t xml:space="preserve">wear sunglasses to protect against branches </t>
  </si>
  <si>
    <t>identify need for light/reflective clothing at night</t>
  </si>
  <si>
    <t>walk along wall, arm trailing wall bent 45 degrees, only the pinky contacting the wall, hand relaxed with fingers dangling</t>
  </si>
  <si>
    <t>detect doorway, break contact with wall, pass door using clues and time/distance, re-establish contact with wall and continue</t>
  </si>
  <si>
    <r>
      <t xml:space="preserve">demonstrate direction taking by aligning 2 or more body parts with desired </t>
    </r>
    <r>
      <rPr>
        <sz val="10"/>
        <color rgb="FFFF0000"/>
        <rFont val="Arial"/>
        <family val="2"/>
      </rPr>
      <t>Line Of Travel (L.O.T.)</t>
    </r>
    <r>
      <rPr>
        <sz val="10"/>
        <color indexed="8"/>
        <rFont val="Arial"/>
        <family val="2"/>
      </rPr>
      <t xml:space="preserve"> and projecting straight line</t>
    </r>
  </si>
  <si>
    <t>demonstrate squaring off by putting back, shoulders and back of legs against wall and moving directly away from it</t>
  </si>
  <si>
    <t>identify presence of door</t>
  </si>
  <si>
    <t>identify type of door (push, pull, slide, revolving, single, double) via physical contact, auditory clues, general knowledge of types of doors found in particular buildings (e.g. most doors swing into the room, grocery stores typically have powered sliding doors)</t>
  </si>
  <si>
    <t>demonstrate ability to identify push/pull door, locate handle, open door and step through single or double doors</t>
  </si>
  <si>
    <t>demonstrate ability to identify sliding door, whether door is manual or powered, open door if manual, step through</t>
  </si>
  <si>
    <t>detect presence of stairs</t>
  </si>
  <si>
    <t>locate and use rail if convenient</t>
  </si>
  <si>
    <t>"A" anchor cane at base of stairs</t>
  </si>
  <si>
    <t>"B" bring toes up to edge of stairs</t>
  </si>
  <si>
    <t>"C" clear to ensure nothing on stair and confirm width of stair</t>
  </si>
  <si>
    <t>identify presence of escalator</t>
  </si>
  <si>
    <t>determine if at entry or exit of escalator (handrail moves toward traveler if at exit and away from traveler if at entry)</t>
  </si>
  <si>
    <t>determine whether escalator ascends or descends</t>
  </si>
  <si>
    <t xml:space="preserve">"A" anchor cane at edge of stairs of escalator </t>
  </si>
  <si>
    <t>"C" clear to confirm width of stair</t>
  </si>
  <si>
    <t>extend cane, step when cane 'drops off' (ascending) or 'kicks up' (descending)</t>
  </si>
  <si>
    <t>hold rail with free hand</t>
  </si>
  <si>
    <t>"D" diagonal angle of cane across body with the cane tip on the next stair</t>
  </si>
  <si>
    <t>"E" end is reached when angle flattens out, hits edge of ramp or is pushed back towards traveler, lift cane and step onto ramp</t>
  </si>
  <si>
    <t>clear ramp quickly and re-establish orientation</t>
  </si>
  <si>
    <t>identify presence of elevator</t>
  </si>
  <si>
    <t>determine whether elevator door is open or closed</t>
  </si>
  <si>
    <t>locate button to summon elevator</t>
  </si>
  <si>
    <t>ask others if elevator is heading up or down if no signal</t>
  </si>
  <si>
    <t>enter elevator, locate buttons to indicate desired floor</t>
  </si>
  <si>
    <t>determine whether elevator is heading up or down</t>
  </si>
  <si>
    <t>count beeps if floor is not announced</t>
  </si>
  <si>
    <t>exit elevator and confirm floor number</t>
  </si>
  <si>
    <t>identify presence of moving sidewalk</t>
  </si>
  <si>
    <t xml:space="preserve">determine if at entry or exit of moving sidewalk (handrail moves toward traveler if at exit and away from traveler if at entry) </t>
  </si>
  <si>
    <t xml:space="preserve">"A" anchor cane at edge of moving sidewalk </t>
  </si>
  <si>
    <t>"B" bring toes up to edge of moving sidewalk</t>
  </si>
  <si>
    <t>"C" clear to confirm width of moving sidewalk</t>
  </si>
  <si>
    <t>"D" diagonal angle of cane across body</t>
  </si>
  <si>
    <t>"E" end is reached when cane hits exit ramp and slides over ramp or is pushed back towards the traveler</t>
  </si>
  <si>
    <t xml:space="preserve">determine presence of turnstile </t>
  </si>
  <si>
    <t>locate entry to turnstile</t>
  </si>
  <si>
    <t>locate payment slot (if present)</t>
  </si>
  <si>
    <t>press through turnstile</t>
  </si>
  <si>
    <t>clear turnstile exit quickly and re-establish orientation</t>
  </si>
  <si>
    <t>demonstrate ability to identify revolving door, locate entrance to revolving door housing via clues or surface change (e.g. carpet to tile or concrete), determine if door is in motion or still, use free hand to locate door and time entry into revolving door, use elbow or free hand to trail rounded outside edge of door housing, turn and quickly exit door</t>
  </si>
  <si>
    <r>
      <t xml:space="preserve">identify and use </t>
    </r>
    <r>
      <rPr>
        <sz val="10"/>
        <color rgb="FFFF0000"/>
        <rFont val="Arial"/>
        <family val="2"/>
      </rPr>
      <t>Point Of Reference (P.O.R.)</t>
    </r>
  </si>
  <si>
    <t>demonstrate cardinality</t>
  </si>
  <si>
    <t>locate parts of room and items in room</t>
  </si>
  <si>
    <t>use location of familiar item in room to find unfamiliar item described as being next to, under, on top of, etc</t>
  </si>
  <si>
    <t>use cane and/or protective techniques as appropriate</t>
  </si>
  <si>
    <t>establish and maintain cardinality</t>
  </si>
  <si>
    <r>
      <t xml:space="preserve">establish </t>
    </r>
    <r>
      <rPr>
        <sz val="10"/>
        <color rgb="FFFF0000"/>
        <rFont val="Arial"/>
        <family val="2"/>
      </rPr>
      <t>P.O.R</t>
    </r>
    <r>
      <rPr>
        <sz val="10"/>
        <color indexed="8"/>
        <rFont val="Arial"/>
        <family val="2"/>
      </rPr>
      <t>., either a physical landmark (e.g. door, piece of furniture) or nearly constant clue (e.g. radio, noise in hallway)</t>
    </r>
  </si>
  <si>
    <t>demonstrate systematic pattern of exploration of room (e.g. grid pattern)</t>
  </si>
  <si>
    <t>identify directional relationships of major features of the room (e.g. the tub is to the left of the sink, the board is on the north side of the room)</t>
  </si>
  <si>
    <t>use location of found item in room to find undiscovered item described as being next to, under, on top of, etc</t>
  </si>
  <si>
    <t>identify side(s) of room seating faces</t>
  </si>
  <si>
    <t>identify beginning of row of seats</t>
  </si>
  <si>
    <t>ask if there is available seat if row seems to be occupied</t>
  </si>
  <si>
    <t>enter row of seats, find unoccupied seat</t>
  </si>
  <si>
    <t>confirm (with cane, verbally, etc) seat is indeed unoccupied</t>
  </si>
  <si>
    <t>identify need to minimize space occupied as others may need to pass while getting seated</t>
  </si>
  <si>
    <t>identify location of table</t>
  </si>
  <si>
    <t>ask if there is available seat if table seems to be occupied</t>
  </si>
  <si>
    <t>identify need to pull chair as close to table as possible as others may need to pass behind</t>
  </si>
  <si>
    <t>identify that an object has been dropped</t>
  </si>
  <si>
    <t>listen for clues as to where object may have come to rest</t>
  </si>
  <si>
    <t>drop level without bending at waist</t>
  </si>
  <si>
    <t>demonstrate circular or grid pattern search (tactile or visual) to locate object</t>
  </si>
  <si>
    <t>walk with slight forward lean</t>
  </si>
  <si>
    <t>walk with heel striking ground before toes</t>
  </si>
  <si>
    <t>walk with head upright and facing straight ahead</t>
  </si>
  <si>
    <t>walk with shoulders and hips aligned with rest of body</t>
  </si>
  <si>
    <r>
      <t xml:space="preserve">self correct misaligned body parts with </t>
    </r>
    <r>
      <rPr>
        <sz val="10"/>
        <color rgb="FFFF0000"/>
        <rFont val="Arial"/>
        <family val="2"/>
      </rPr>
      <t>Line Of Travel (L.O.T.)</t>
    </r>
  </si>
  <si>
    <t>maintain balance on level, regularly surfaced terrain</t>
  </si>
  <si>
    <t>maintain balance on down sloped, regularly surfaced terrain</t>
  </si>
  <si>
    <t>maintain balance on up sloped, regularly surfaced terrain</t>
  </si>
  <si>
    <t>maintain balance on ground with slope to side of traveler</t>
  </si>
  <si>
    <t>identify that a turn is needed (e.g. hallway ends)</t>
  </si>
  <si>
    <t>identify that a turn has occurred when need is obvious</t>
  </si>
  <si>
    <t>identify that turn has occurred when it was not obvious (e.g. sidewalk gradually turned from heading east to north)</t>
  </si>
  <si>
    <t>identify 90, 180, 270 and 360 degree turns</t>
  </si>
  <si>
    <t>demonstrate relatively sharp 90 degree turns</t>
  </si>
  <si>
    <t>identify body parts relevant to O&amp;M</t>
  </si>
  <si>
    <t>point or hold object up, down, to the side, in front, behind</t>
  </si>
  <si>
    <t>move forward, back, to the side</t>
  </si>
  <si>
    <t>move slow, fast</t>
  </si>
  <si>
    <t>respond to 'stop' quickly and in multiple contexts</t>
  </si>
  <si>
    <t>identify people as having left and right sides</t>
  </si>
  <si>
    <t>consistently identify left/right hand</t>
  </si>
  <si>
    <t>point or hold object to the left/right</t>
  </si>
  <si>
    <t>follow route based on single left/right direction</t>
  </si>
  <si>
    <t>follow route based on several left/right directions</t>
  </si>
  <si>
    <t>put wall or object on left/right (e.g walk with wall on left)</t>
  </si>
  <si>
    <t>identify that left/right changes by making 180 degree turn</t>
  </si>
  <si>
    <t>identify that people facing one another have opposite left/right</t>
  </si>
  <si>
    <t>identify parallel/perpendicular lines on paper</t>
  </si>
  <si>
    <t>identify parallel/perpendicular lines in environment (e.g. hallway)</t>
  </si>
  <si>
    <t>consistently identify intersecting sidewalks/hallways as perpendicular</t>
  </si>
  <si>
    <t>identify that parallel/perpendicular changes by making a 90 degree turn</t>
  </si>
  <si>
    <t>identify common units of length (e.g. inch/centimeter, foot, yard/meter, mile/kilometer)</t>
  </si>
  <si>
    <t>identify most appropriate unit of measurement for common objects (e.g. inch/centimeter for pencil, mile/kilometer for street)</t>
  </si>
  <si>
    <t>identify tie between time and distance as it relates to walking or driving (e.g. 5 minute drive can translate into 30 minute walk)</t>
  </si>
  <si>
    <t>develop an awareness of the amount of time needed to cross quiet residential street</t>
  </si>
  <si>
    <t>develop an awareness of the amount of time needed to cross busy commercial area street</t>
  </si>
  <si>
    <t>develop awareness of the amount of time it takes to walk a block</t>
  </si>
  <si>
    <t>identify tie between time and distance as it relates to walking or driving (e.g. 5 minute drive can equate to 30 minute walk)</t>
  </si>
  <si>
    <t>develop an awareness of the amount of time needed to cross a wide commercial area street</t>
  </si>
  <si>
    <t>maintain balance while walking with a pushed device that is stable enough to help with balance (such as a shopping cart - a toy that is weighted or a real one at a store)</t>
  </si>
  <si>
    <t>maintain balance while walking with a pushed device that is NOT stable enough to help with balance (such as an adaptive mobility device)</t>
  </si>
  <si>
    <t>walk with a hand held device (such as a cane)</t>
  </si>
  <si>
    <t>walk with two different hand held devices (such as a long cane and a support cane or a long cane and a GPS device/compass/sensor)</t>
  </si>
  <si>
    <t>walk with a hand held device (such as a cane) while holding an item in the other hand (such as book/bottle/bag)</t>
  </si>
  <si>
    <t>maintain balance on level terrain with irregular surface (e.g. not compacted, rocky, etc)</t>
  </si>
  <si>
    <t>maintain balance on down sloped terrain with irregular surface (e.g. not compacted, rocky, etc)</t>
  </si>
  <si>
    <t>maintain balance on up sloped terrain with irregular surface (e.g. not compacted, rocky, etc)</t>
  </si>
  <si>
    <t>"D" diagonal angle of cane across body with the cane tip on the second stair, elbow locked and pressure exerted to cane ascends one stair for each step taken (cane and feet never on same step) OR  "D" diagonal angle of cane across body when descending with the cane tip on the second stair, cane either slides down each step or is tapped if stair surface doesn’t allow cane to slide</t>
  </si>
  <si>
    <t>"E" end of staircase reached by cane tip causes cane to swing freely instead of hitting next step alerting ascending traveler end of stair case is imminent OR "E" end of staircase reached by cane tip causes cane angle to flatten out alerting descending traveler end of stair case is imminent</t>
  </si>
  <si>
    <t>in crowded areas or areas with lots of turns (e.g. stores) ask open ended questions to draw more verbosity from other(s) to keep track of other(s)</t>
  </si>
  <si>
    <t>identify newly developed (post year 2000) intersection</t>
  </si>
  <si>
    <t>13. Channelized right turn lanes (all intersection types)</t>
  </si>
  <si>
    <t>14. Veering</t>
  </si>
  <si>
    <t>15. Understanding Drivers' Perspectives</t>
  </si>
  <si>
    <t>16. Use of Pedestrian Signals</t>
  </si>
  <si>
    <t>identify that traffic patterns will be very different from older intersection types and that each of the newer intersection types have traffic patterns that are different from one another</t>
  </si>
  <si>
    <t>identify that some of the newer intersections will require the pedestrian to make multiple crossings to traverse the intersection, some of which may require the pedestrian to utilize a pedestrian refuge island</t>
  </si>
  <si>
    <t>identify the need to possibly modify alignment to align with the features installed by traffic engineers</t>
  </si>
  <si>
    <t>identify the parallel traffic needed to cross various portions of the new types of intersections</t>
  </si>
  <si>
    <t>identify that the designated pedestrian path for crossing a newer intersection may be in the middle of the road with traffic on both sides of the pedestrian (some diverging diamonds) or diagonally through the intersection (some synchronized streets)</t>
  </si>
  <si>
    <t>identify that traffic engineers often install features (e.g. paths cut through traffic islands for wheelchairs and pedestrians, fencing, vegetation, etc) to direct pedestrian travel across the intersection, including pedestrian refuge islands where approrpriate</t>
  </si>
  <si>
    <t>identify that traffic engineers have developed a variety of new types of intersections that will become increasingly common (diverging diamond, displaced left turn, median U-turn, jughandle, synchronized street, etc) and that all newly developed intersections that have been installed after ADA became law means all SHOULD have accessible pedestrian access signals, ramps, truncated domes, etc</t>
  </si>
  <si>
    <t>12. Newly Developed Intersections</t>
  </si>
  <si>
    <t xml:space="preserve">NMSBVI O&amp;M INVENTORY TOTAL SCORE: </t>
  </si>
  <si>
    <t>Concepts Score:</t>
  </si>
  <si>
    <t>Vocabulary</t>
  </si>
  <si>
    <t>Laterality</t>
  </si>
  <si>
    <t>Parallel/Perpendicular</t>
  </si>
  <si>
    <t>Time And Distance</t>
  </si>
  <si>
    <t>Walking</t>
  </si>
  <si>
    <t>Maintaining Body Alignment While Walking</t>
  </si>
  <si>
    <t>Balance</t>
  </si>
  <si>
    <t>Turns</t>
  </si>
  <si>
    <t>Movement Score:</t>
  </si>
  <si>
    <t>Familiar Rooms</t>
  </si>
  <si>
    <t>Unfamiliar Rooms</t>
  </si>
  <si>
    <t>Locating Dropped Objects</t>
  </si>
  <si>
    <t>Hand Trailing</t>
  </si>
  <si>
    <t>Navigating Open Spaces</t>
  </si>
  <si>
    <t>Doors</t>
  </si>
  <si>
    <t>Ascending/Descending Stairs</t>
  </si>
  <si>
    <t>Elevators</t>
  </si>
  <si>
    <t>Escalators</t>
  </si>
  <si>
    <t>Moving Sidewalks</t>
  </si>
  <si>
    <t>Turnstiles</t>
  </si>
  <si>
    <t>Upper Hand Protective Technique</t>
  </si>
  <si>
    <t>Lower Forearm Protective Technique</t>
  </si>
  <si>
    <t>Protective Clothing</t>
  </si>
  <si>
    <t>Human Guide</t>
  </si>
  <si>
    <t>Walking With Another (No Direct Contact)</t>
  </si>
  <si>
    <t>Menus</t>
  </si>
  <si>
    <t>Getting Rides</t>
  </si>
  <si>
    <t>Basic Skills</t>
  </si>
  <si>
    <t>Types Of Grips</t>
  </si>
  <si>
    <t>Constant Contact</t>
  </si>
  <si>
    <t>Diagonal/Diagonal Trail</t>
  </si>
  <si>
    <t>Two Point Touch/Touch Trail</t>
  </si>
  <si>
    <t>Touch And Drag</t>
  </si>
  <si>
    <t>Three Point Touch</t>
  </si>
  <si>
    <t>Walking On Sidewalks</t>
  </si>
  <si>
    <t>Walking On Irregular Sidewalks</t>
  </si>
  <si>
    <t>Correcting for Veering On Sidewalks</t>
  </si>
  <si>
    <t>Anticipating Street Crossings</t>
  </si>
  <si>
    <t>Maintaining Line Of Travel</t>
  </si>
  <si>
    <t>Maintaining Body Alignment</t>
  </si>
  <si>
    <t>Re-establishing Body Alignment</t>
  </si>
  <si>
    <t>Analyzing Intersections</t>
  </si>
  <si>
    <t>Plus Intersections</t>
  </si>
  <si>
    <t>T Intersections</t>
  </si>
  <si>
    <t>Y Intersections</t>
  </si>
  <si>
    <t>Roundabouts</t>
  </si>
  <si>
    <t>Significantly Offset Intersections</t>
  </si>
  <si>
    <t>Atypical Intersections</t>
  </si>
  <si>
    <t>Newly Developed Intersections</t>
  </si>
  <si>
    <t>Channelized Right Turn Lanes</t>
  </si>
  <si>
    <t>Veering</t>
  </si>
  <si>
    <t>Understanding Drivers’ Perspectives</t>
  </si>
  <si>
    <t>Pedestrian Signals</t>
  </si>
  <si>
    <t>Cardinality</t>
  </si>
  <si>
    <t>Clues</t>
  </si>
  <si>
    <t>Landmarks</t>
  </si>
  <si>
    <t>Indoor Numbering Systems</t>
  </si>
  <si>
    <t>Outdoor Numbering Systems</t>
  </si>
  <si>
    <t>Grid System</t>
  </si>
  <si>
    <t>Divisors And Block Numbering</t>
  </si>
  <si>
    <t>Transferability</t>
  </si>
  <si>
    <t>GPS</t>
  </si>
  <si>
    <t>Identifying Common Public Transportation Options</t>
  </si>
  <si>
    <t>Intra-City Bus Travel</t>
  </si>
  <si>
    <t>Inter-City Bus Travel</t>
  </si>
  <si>
    <t>Taxi/Ride Service</t>
  </si>
  <si>
    <t>Handi-Ride/Para Transit</t>
  </si>
  <si>
    <t>Air Travel</t>
  </si>
  <si>
    <t>Subway/Light Rail</t>
  </si>
  <si>
    <t>Fences</t>
  </si>
  <si>
    <t>Fields (Urban)</t>
  </si>
  <si>
    <t>Parks/Playgrounds</t>
  </si>
  <si>
    <t>Inclement Weather</t>
  </si>
  <si>
    <t>Understanding Unique Dangers Related To Rural Travel</t>
  </si>
  <si>
    <t>Walking Along Rural Roads</t>
  </si>
  <si>
    <t>Ditches/Arroyos</t>
  </si>
  <si>
    <t>Identifying And Going Around Items In Rural Areas</t>
  </si>
  <si>
    <t>Rural Street Crossings</t>
  </si>
  <si>
    <t>Scanning Materials</t>
  </si>
  <si>
    <t>Scanning Environments</t>
  </si>
  <si>
    <t>Magnifiers And CCTVs</t>
  </si>
  <si>
    <t>Monoculars</t>
  </si>
  <si>
    <t>Visual Traveling</t>
  </si>
  <si>
    <t>Comparison Shopping From Home</t>
  </si>
  <si>
    <t>Stores</t>
  </si>
  <si>
    <t>Fast Food Restaurants</t>
  </si>
  <si>
    <t>Cafeteria Restaurants</t>
  </si>
  <si>
    <t>Sit Down Restaurants</t>
  </si>
  <si>
    <t>Single Room O&amp;M Score:</t>
  </si>
  <si>
    <t>Indoor O&amp;M Score:</t>
  </si>
  <si>
    <t>Self Protection Score:</t>
  </si>
  <si>
    <t>Guided Travel Score:</t>
  </si>
  <si>
    <t>Cane Skills Score:</t>
  </si>
  <si>
    <t>Sidewalk Travel Score:</t>
  </si>
  <si>
    <t>Street Crossings Score:</t>
  </si>
  <si>
    <t>Orientation Skills and GPS Score:</t>
  </si>
  <si>
    <t>Public Transportation Score:</t>
  </si>
  <si>
    <t>Atypical O&amp;M Score:</t>
  </si>
  <si>
    <t>Rural Travel Score:</t>
  </si>
  <si>
    <t>Vision Specific O&amp;M Skills Score:</t>
  </si>
  <si>
    <t>Community Score:</t>
  </si>
  <si>
    <t>had room for improvement with the skills that made up the area(s) of</t>
  </si>
  <si>
    <t>hadn't had the opportunity to work on the skills in the area(s) of</t>
  </si>
  <si>
    <t>didn't need the skills in the area(s) of</t>
  </si>
  <si>
    <t>did well with the skills that made up the area(s) of</t>
  </si>
  <si>
    <t>Seating (Tables)</t>
  </si>
  <si>
    <t>Seating (Rows)</t>
  </si>
  <si>
    <t>Maps</t>
  </si>
  <si>
    <t>Summary</t>
  </si>
  <si>
    <t>demonstrated</t>
  </si>
  <si>
    <t>of the skills needed to travel independently as an adult.</t>
  </si>
  <si>
    <t>Present Level of Educational Performance</t>
  </si>
  <si>
    <t>Strengths</t>
  </si>
  <si>
    <t>Concerns</t>
  </si>
  <si>
    <t>will demonstrate improved skills in Orientation &amp; Mobility by increasing the score on the O&amp;M Inventory from</t>
  </si>
  <si>
    <t>to a minimum of</t>
  </si>
  <si>
    <t>by the next annual IEP date.</t>
  </si>
  <si>
    <t>Progress Report</t>
  </si>
  <si>
    <t>Over the previous grading period</t>
  </si>
  <si>
    <t>increased the score on the O&amp;M Inventory from</t>
  </si>
  <si>
    <t>to</t>
  </si>
  <si>
    <t>and is now</t>
  </si>
  <si>
    <t>of the way to the goal of</t>
  </si>
  <si>
    <t>goal</t>
  </si>
  <si>
    <t>%prog</t>
  </si>
  <si>
    <t>tot round</t>
  </si>
  <si>
    <t>total</t>
  </si>
  <si>
    <t xml:space="preserve">Please see the attached chart. </t>
  </si>
  <si>
    <t>%pr rnd</t>
  </si>
  <si>
    <t xml:space="preserve">Sorry. This is the first data set and can't show progress without having 2 O&amp;M Inventory data sets. You're just going to have to (gasp!) type. </t>
  </si>
  <si>
    <t>← TYPE STUDENT NAME IN GREEN BOX</t>
  </si>
  <si>
    <t>↑ Don't worry about this chart</t>
  </si>
  <si>
    <t>← Don't worry about these 2 numbers</t>
  </si>
  <si>
    <t xml:space="preserve">↓Don't worry about any of this. It fills in automatically and is what creates the useful text </t>
  </si>
  <si>
    <t>↓ HIGHLIGHT &amp; COPY WHITE CELLS; PASTE IN WORD DOCUMENT AS "KEEP TEXT ONLY" OR "UNFORMATTED"</t>
  </si>
  <si>
    <r>
      <t xml:space="preserve">DO </t>
    </r>
    <r>
      <rPr>
        <b/>
        <u/>
        <sz val="12"/>
        <color rgb="FFFF0000"/>
        <rFont val="Arial"/>
        <family val="2"/>
      </rPr>
      <t>NOT</t>
    </r>
    <r>
      <rPr>
        <b/>
        <sz val="12"/>
        <color theme="1"/>
        <rFont val="Arial"/>
        <family val="2"/>
      </rPr>
      <t xml:space="preserve"> HIGHLIGHT &amp; COPY ANY OF THE GREY CELLS; ALL THE TEXT YOU NEED IS IN WHITE CELLS</t>
    </r>
  </si>
  <si>
    <t>COPYING THE GREY CELLS WILL JUST MAKE A MESS OF YOUR WORD DOCUMENT. I KNOW IT LOOKS</t>
  </si>
  <si>
    <t>LIKE THERE IS TEXT IN THE GREY CELLS BUT THERE REALLY ISN'T. TRUST ME; I'M AN EXCEL NERD.</t>
  </si>
  <si>
    <t>Student Name</t>
  </si>
  <si>
    <t>Sidewalk Travel</t>
  </si>
  <si>
    <t>did well with the skills that made up the domain(s) of</t>
  </si>
  <si>
    <t>had room for improvement with the skills that made up the domain(s) of</t>
  </si>
  <si>
    <t>hadn't had the opportunity to work on the skills that made up the domain(s) of</t>
  </si>
  <si>
    <t>had no need for the skills that made up the domain(s) of</t>
  </si>
  <si>
    <t>made gains in the domain(s)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</si>
</sst>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0.0"/>
  </numFmts>
  <fonts count="16" x14ac:knownFonts="1">
    <font>
      <sz val="11"/>
      <color theme="1"/>
      <name val="Calibri"/>
      <family val="2"/>
      <scheme val="minor"/>
    </font>
    <font>
      <sz val="11"/>
      <name val="Calibri"/>
      <family val="2"/>
    </font>
    <font>
      <sz val="10"/>
      <name val="Arial"/>
      <family val="2"/>
    </font>
    <font>
      <sz val="10"/>
      <color indexed="8"/>
      <name val="Arial"/>
      <family val="2"/>
    </font>
    <font>
      <b/>
      <sz val="10"/>
      <name val="Arial"/>
      <family val="2"/>
    </font>
    <font>
      <b/>
      <sz val="10"/>
      <color indexed="8"/>
      <name val="Arial"/>
      <family val="2"/>
    </font>
    <font>
      <sz val="10"/>
      <color theme="1"/>
      <name val="Arial"/>
      <family val="2"/>
    </font>
    <font>
      <sz val="10"/>
      <color rgb="FFFF0000"/>
      <name val="Arial"/>
      <family val="2"/>
    </font>
    <font>
      <b/>
      <sz val="10"/>
      <color rgb="FFFF0000"/>
      <name val="Arial"/>
      <family val="2"/>
    </font>
    <font>
      <b/>
      <sz val="10"/>
      <color theme="1"/>
      <name val="Arial"/>
      <family val="2"/>
    </font>
    <font>
      <b/>
      <sz val="12"/>
      <color theme="1"/>
      <name val="Arial"/>
      <family val="2"/>
    </font>
    <font>
      <sz val="12"/>
      <color theme="1"/>
      <name val="Arial"/>
      <family val="2"/>
    </font>
    <font>
      <sz val="12"/>
      <name val="Arial"/>
      <family val="2"/>
    </font>
    <font>
      <b/>
      <sz val="12"/>
      <name val="Arial"/>
      <family val="2"/>
    </font>
    <font>
      <b/>
      <u/>
      <sz val="12"/>
      <color rgb="FFFF0000"/>
      <name val="Arial"/>
      <family val="2"/>
    </font>
    <font>
      <u/>
      <sz val="11"/>
      <color theme="10"/>
      <name val="Calibri"/>
      <family val="2"/>
      <scheme val="minor"/>
    </font>
  </fonts>
  <fills count="12">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00">
    <xf numFmtId="0" fontId="0" fillId="0" borderId="0" xfId="0"/>
    <xf numFmtId="0" fontId="1" fillId="0" borderId="0" xfId="0" applyFont="1"/>
    <xf numFmtId="0" fontId="2" fillId="0" borderId="0" xfId="0" applyFont="1"/>
    <xf numFmtId="0" fontId="2" fillId="0" borderId="0" xfId="0" applyFont="1" applyAlignment="1"/>
    <xf numFmtId="0" fontId="3" fillId="0" borderId="0" xfId="0" applyFont="1"/>
    <xf numFmtId="0" fontId="2" fillId="0" borderId="0" xfId="0" applyFont="1" applyFill="1" applyBorder="1"/>
    <xf numFmtId="0" fontId="1" fillId="0" borderId="0" xfId="0" applyFont="1" applyFill="1" applyBorder="1"/>
    <xf numFmtId="0" fontId="2" fillId="0" borderId="0" xfId="0" applyFont="1" applyFill="1" applyBorder="1" applyAlignment="1">
      <alignment wrapText="1"/>
    </xf>
    <xf numFmtId="0" fontId="1" fillId="0" borderId="0" xfId="0" applyFont="1" applyBorder="1"/>
    <xf numFmtId="0" fontId="2" fillId="0" borderId="1" xfId="0" applyFont="1" applyBorder="1" applyProtection="1">
      <protection locked="0"/>
    </xf>
    <xf numFmtId="164" fontId="2" fillId="0" borderId="1" xfId="0" applyNumberFormat="1" applyFont="1" applyBorder="1" applyProtection="1">
      <protection locked="0"/>
    </xf>
    <xf numFmtId="0" fontId="2" fillId="0" borderId="1" xfId="0" applyFont="1" applyBorder="1" applyProtection="1"/>
    <xf numFmtId="0" fontId="2" fillId="0" borderId="1" xfId="0" applyFont="1" applyFill="1" applyBorder="1" applyProtection="1"/>
    <xf numFmtId="0" fontId="3" fillId="3" borderId="1" xfId="0" applyFont="1" applyFill="1" applyBorder="1" applyProtection="1">
      <protection locked="0"/>
    </xf>
    <xf numFmtId="0" fontId="3" fillId="0" borderId="1" xfId="0" applyFont="1" applyBorder="1" applyProtection="1">
      <protection locked="0"/>
    </xf>
    <xf numFmtId="0" fontId="2" fillId="3" borderId="1" xfId="0" applyFont="1" applyFill="1" applyBorder="1" applyAlignment="1" applyProtection="1">
      <protection locked="0"/>
    </xf>
    <xf numFmtId="0" fontId="3" fillId="0" borderId="0" xfId="0" applyFont="1" applyProtection="1">
      <protection locked="0"/>
    </xf>
    <xf numFmtId="0" fontId="2" fillId="0" borderId="0" xfId="0" applyFont="1" applyAlignment="1" applyProtection="1">
      <protection locked="0"/>
    </xf>
    <xf numFmtId="0" fontId="2" fillId="0" borderId="1" xfId="0" applyFont="1" applyBorder="1" applyAlignment="1" applyProtection="1">
      <protection locked="0"/>
    </xf>
    <xf numFmtId="0" fontId="2" fillId="0" borderId="0" xfId="0" applyFont="1" applyProtection="1">
      <protection locked="0"/>
    </xf>
    <xf numFmtId="0" fontId="3" fillId="0" borderId="1" xfId="0" applyFont="1" applyFill="1" applyBorder="1" applyProtection="1">
      <protection locked="0"/>
    </xf>
    <xf numFmtId="0" fontId="2" fillId="3" borderId="1" xfId="0" applyFont="1" applyFill="1" applyBorder="1" applyProtection="1">
      <protection locked="0"/>
    </xf>
    <xf numFmtId="0" fontId="6" fillId="6" borderId="1" xfId="0" applyFont="1" applyFill="1" applyBorder="1" applyProtection="1">
      <protection locked="0"/>
    </xf>
    <xf numFmtId="0" fontId="6" fillId="0" borderId="1" xfId="0" applyFont="1" applyBorder="1" applyProtection="1">
      <protection locked="0"/>
    </xf>
    <xf numFmtId="0" fontId="6" fillId="0" borderId="1" xfId="0" applyFont="1" applyFill="1" applyBorder="1" applyProtection="1">
      <protection locked="0"/>
    </xf>
    <xf numFmtId="165" fontId="2" fillId="4" borderId="1" xfId="0" applyNumberFormat="1" applyFont="1" applyFill="1" applyBorder="1" applyProtection="1"/>
    <xf numFmtId="165" fontId="2" fillId="7" borderId="1" xfId="0" applyNumberFormat="1" applyFont="1" applyFill="1" applyBorder="1" applyProtection="1"/>
    <xf numFmtId="0" fontId="3" fillId="6" borderId="1" xfId="0" applyFont="1" applyFill="1" applyBorder="1" applyProtection="1">
      <protection locked="0"/>
    </xf>
    <xf numFmtId="0" fontId="1" fillId="0" borderId="0" xfId="0" applyFont="1" applyBorder="1" applyProtection="1">
      <protection locked="0"/>
    </xf>
    <xf numFmtId="0" fontId="1" fillId="0" borderId="1" xfId="0" applyFont="1" applyBorder="1" applyProtection="1">
      <protection locked="0"/>
    </xf>
    <xf numFmtId="165" fontId="0" fillId="0" borderId="0" xfId="0" applyNumberFormat="1"/>
    <xf numFmtId="165" fontId="2" fillId="8" borderId="1" xfId="0" applyNumberFormat="1" applyFont="1" applyFill="1" applyBorder="1" applyProtection="1"/>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3" fillId="3" borderId="1" xfId="0" applyFont="1" applyFill="1" applyBorder="1" applyProtection="1"/>
    <xf numFmtId="0" fontId="3" fillId="0" borderId="0" xfId="0" applyFont="1" applyProtection="1"/>
    <xf numFmtId="0" fontId="3" fillId="0" borderId="0" xfId="0" applyFont="1" applyFill="1" applyProtection="1"/>
    <xf numFmtId="0" fontId="3" fillId="0" borderId="0" xfId="0" applyFont="1" applyFill="1" applyProtection="1">
      <protection locked="0"/>
    </xf>
    <xf numFmtId="0" fontId="2" fillId="0" borderId="2" xfId="0" applyFont="1" applyBorder="1" applyAlignment="1" applyProtection="1">
      <alignment wrapText="1"/>
    </xf>
    <xf numFmtId="0" fontId="2" fillId="2" borderId="1" xfId="0" applyFont="1" applyFill="1" applyBorder="1" applyProtection="1"/>
    <xf numFmtId="0" fontId="2" fillId="2" borderId="1" xfId="0" applyFont="1" applyFill="1" applyBorder="1" applyAlignment="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2" fillId="0" borderId="0" xfId="0" applyFont="1" applyAlignment="1" applyProtection="1">
      <alignment horizontal="right"/>
    </xf>
    <xf numFmtId="0" fontId="3" fillId="0" borderId="0" xfId="0" applyFont="1" applyAlignment="1" applyProtection="1">
      <alignment vertical="top" wrapText="1"/>
    </xf>
    <xf numFmtId="0" fontId="5" fillId="0" borderId="0" xfId="0" applyFont="1" applyFill="1" applyBorder="1" applyProtection="1"/>
    <xf numFmtId="0" fontId="3" fillId="0" borderId="0" xfId="0" applyFont="1" applyFill="1" applyBorder="1" applyProtection="1"/>
    <xf numFmtId="0" fontId="5" fillId="0" borderId="0" xfId="0" applyFont="1" applyFill="1" applyProtection="1"/>
    <xf numFmtId="0" fontId="5" fillId="0" borderId="0" xfId="0" applyFont="1" applyProtection="1"/>
    <xf numFmtId="2" fontId="2" fillId="0" borderId="1" xfId="0" applyNumberFormat="1" applyFont="1" applyFill="1" applyBorder="1" applyProtection="1"/>
    <xf numFmtId="0" fontId="2" fillId="0" borderId="1" xfId="0" applyFont="1" applyBorder="1" applyAlignment="1" applyProtection="1">
      <alignment wrapText="1"/>
    </xf>
    <xf numFmtId="0" fontId="2" fillId="0" borderId="0" xfId="0" applyFont="1" applyAlignment="1" applyProtection="1">
      <alignment horizontal="right" vertical="top" wrapText="1"/>
    </xf>
    <xf numFmtId="0" fontId="2" fillId="0" borderId="1" xfId="0" applyFont="1" applyBorder="1" applyAlignment="1" applyProtection="1"/>
    <xf numFmtId="0" fontId="2" fillId="3" borderId="1" xfId="0" applyFont="1" applyFill="1" applyBorder="1" applyProtection="1"/>
    <xf numFmtId="0" fontId="2" fillId="0" borderId="0" xfId="0" applyFont="1" applyProtection="1"/>
    <xf numFmtId="0" fontId="2" fillId="0" borderId="0" xfId="0" applyFont="1" applyAlignment="1" applyProtection="1">
      <alignment vertical="top" wrapText="1"/>
    </xf>
    <xf numFmtId="0" fontId="4" fillId="0" borderId="0" xfId="0" applyFont="1" applyProtection="1"/>
    <xf numFmtId="0" fontId="2" fillId="0" borderId="0" xfId="0" applyFont="1" applyAlignment="1" applyProtection="1">
      <alignment wrapText="1"/>
    </xf>
    <xf numFmtId="0" fontId="3" fillId="0" borderId="0" xfId="0" applyFont="1" applyAlignment="1" applyProtection="1">
      <alignment wrapText="1"/>
    </xf>
    <xf numFmtId="0" fontId="3" fillId="6" borderId="1" xfId="0" applyFont="1" applyFill="1" applyBorder="1" applyProtection="1"/>
    <xf numFmtId="0" fontId="4" fillId="0" borderId="0" xfId="0" applyFont="1" applyAlignment="1" applyProtection="1"/>
    <xf numFmtId="0" fontId="2" fillId="0" borderId="0" xfId="0" applyFont="1" applyAlignment="1" applyProtection="1"/>
    <xf numFmtId="0" fontId="2" fillId="3" borderId="1" xfId="0" applyFont="1" applyFill="1" applyBorder="1" applyAlignment="1" applyProtection="1"/>
    <xf numFmtId="0" fontId="2" fillId="6" borderId="1" xfId="0" applyFont="1" applyFill="1" applyBorder="1" applyAlignment="1" applyProtection="1"/>
    <xf numFmtId="0" fontId="6" fillId="0" borderId="0" xfId="0" applyFont="1" applyProtection="1"/>
    <xf numFmtId="0" fontId="6" fillId="0" borderId="0" xfId="0" applyFont="1" applyAlignment="1" applyProtection="1">
      <alignment vertical="top" wrapText="1"/>
    </xf>
    <xf numFmtId="0" fontId="6" fillId="6" borderId="1" xfId="0" applyFont="1" applyFill="1" applyBorder="1" applyProtection="1"/>
    <xf numFmtId="0" fontId="6" fillId="0" borderId="0" xfId="0" applyFont="1" applyAlignment="1" applyProtection="1">
      <alignment horizontal="left" vertical="top" wrapText="1"/>
    </xf>
    <xf numFmtId="0" fontId="6" fillId="0" borderId="0" xfId="0" applyFont="1" applyAlignment="1" applyProtection="1">
      <alignment horizontal="right"/>
    </xf>
    <xf numFmtId="0" fontId="6" fillId="0" borderId="0" xfId="0" applyFont="1" applyAlignment="1" applyProtection="1">
      <alignment horizontal="right" wrapText="1"/>
    </xf>
    <xf numFmtId="0" fontId="2" fillId="0" borderId="0" xfId="0" applyFont="1" applyAlignment="1" applyProtection="1">
      <alignment horizontal="right" wrapText="1"/>
    </xf>
    <xf numFmtId="0" fontId="6" fillId="0" borderId="0" xfId="0" quotePrefix="1" applyFont="1" applyAlignment="1" applyProtection="1">
      <alignment vertical="top" wrapText="1"/>
    </xf>
    <xf numFmtId="0" fontId="2" fillId="0" borderId="0" xfId="0" quotePrefix="1" applyFont="1" applyAlignment="1" applyProtection="1">
      <alignment vertical="top" wrapText="1"/>
    </xf>
    <xf numFmtId="0" fontId="6" fillId="0" borderId="0" xfId="0" applyFont="1" applyAlignment="1" applyProtection="1">
      <alignment wrapText="1"/>
    </xf>
    <xf numFmtId="0" fontId="6" fillId="5" borderId="1" xfId="0" applyFont="1" applyFill="1" applyBorder="1" applyProtection="1"/>
    <xf numFmtId="0" fontId="6" fillId="0" borderId="0" xfId="0" applyFont="1" applyBorder="1" applyAlignment="1" applyProtection="1">
      <alignment vertical="top" wrapText="1"/>
    </xf>
    <xf numFmtId="0" fontId="3" fillId="0" borderId="1" xfId="0" applyFont="1" applyBorder="1" applyProtection="1"/>
    <xf numFmtId="0" fontId="2" fillId="0" borderId="0" xfId="0" applyFont="1" applyAlignment="1" applyProtection="1">
      <alignment horizontal="left" vertical="top"/>
    </xf>
    <xf numFmtId="0" fontId="12" fillId="9" borderId="0" xfId="0" applyFont="1" applyFill="1" applyBorder="1" applyProtection="1"/>
    <xf numFmtId="0" fontId="11" fillId="10" borderId="0" xfId="0" applyFont="1" applyFill="1" applyProtection="1">
      <protection locked="0"/>
    </xf>
    <xf numFmtId="0" fontId="11" fillId="9" borderId="0" xfId="0" applyFont="1" applyFill="1" applyProtection="1"/>
    <xf numFmtId="2" fontId="11" fillId="9" borderId="0" xfId="0" applyNumberFormat="1" applyFont="1" applyFill="1" applyProtection="1"/>
    <xf numFmtId="0" fontId="10" fillId="0" borderId="0" xfId="0" applyFont="1" applyFill="1" applyProtection="1"/>
    <xf numFmtId="0" fontId="10" fillId="9" borderId="0" xfId="0" applyFont="1" applyFill="1" applyProtection="1"/>
    <xf numFmtId="0" fontId="11" fillId="0" borderId="0" xfId="0" applyFont="1" applyFill="1" applyProtection="1"/>
    <xf numFmtId="2" fontId="13" fillId="9" borderId="0" xfId="0" applyNumberFormat="1" applyFont="1" applyFill="1" applyProtection="1"/>
    <xf numFmtId="165" fontId="10" fillId="9" borderId="0" xfId="0" applyNumberFormat="1" applyFont="1" applyFill="1" applyProtection="1"/>
    <xf numFmtId="0" fontId="12" fillId="9" borderId="0" xfId="0" applyFont="1" applyFill="1" applyProtection="1"/>
    <xf numFmtId="0" fontId="12" fillId="9" borderId="0" xfId="0" applyNumberFormat="1" applyFont="1" applyFill="1" applyProtection="1"/>
    <xf numFmtId="0" fontId="11" fillId="9" borderId="1" xfId="0" applyFont="1" applyFill="1" applyBorder="1" applyProtection="1"/>
    <xf numFmtId="2" fontId="11" fillId="9" borderId="1" xfId="0" applyNumberFormat="1" applyFont="1" applyFill="1" applyBorder="1" applyProtection="1"/>
    <xf numFmtId="0" fontId="11" fillId="7" borderId="0" xfId="0" applyFont="1" applyFill="1" applyProtection="1"/>
    <xf numFmtId="0" fontId="10" fillId="7" borderId="0" xfId="0" applyFont="1" applyFill="1" applyProtection="1"/>
    <xf numFmtId="0" fontId="11" fillId="11" borderId="0" xfId="0" applyFont="1" applyFill="1" applyProtection="1"/>
    <xf numFmtId="0" fontId="15" fillId="0" borderId="1" xfId="1" applyFill="1" applyBorder="1" applyProtection="1"/>
    <xf numFmtId="0" fontId="15" fillId="4" borderId="1" xfId="1" applyFill="1" applyBorder="1" applyProtection="1"/>
    <xf numFmtId="0" fontId="15" fillId="7" borderId="1" xfId="1" applyFill="1" applyBorder="1" applyProtection="1"/>
    <xf numFmtId="164" fontId="2" fillId="0" borderId="3" xfId="0" applyNumberFormat="1" applyFont="1" applyBorder="1" applyAlignment="1" applyProtection="1">
      <alignment horizontal="center"/>
    </xf>
    <xf numFmtId="164" fontId="2" fillId="0" borderId="4" xfId="0" applyNumberFormat="1" applyFon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Orientation%20Mobility/Documents%20and%20Settings/rlater/My%20Documents/sheet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workbookViewId="0"/>
  </sheetViews>
  <sheetFormatPr defaultRowHeight="15" x14ac:dyDescent="0.25"/>
  <cols>
    <col min="1" max="1" width="23.42578125" style="1" customWidth="1"/>
    <col min="2" max="15" width="7.7109375" style="1" customWidth="1"/>
    <col min="16" max="16384" width="9.140625" style="1"/>
  </cols>
  <sheetData>
    <row r="1" spans="1:15" x14ac:dyDescent="0.25">
      <c r="A1" s="9" t="s">
        <v>890</v>
      </c>
      <c r="B1" s="10" t="s">
        <v>63</v>
      </c>
      <c r="C1" s="10" t="s">
        <v>63</v>
      </c>
      <c r="D1" s="10" t="s">
        <v>63</v>
      </c>
      <c r="E1" s="10" t="s">
        <v>63</v>
      </c>
      <c r="F1" s="10" t="s">
        <v>63</v>
      </c>
      <c r="G1" s="10" t="s">
        <v>63</v>
      </c>
      <c r="H1" s="10" t="s">
        <v>63</v>
      </c>
      <c r="I1" s="10" t="s">
        <v>63</v>
      </c>
      <c r="J1" s="10" t="s">
        <v>63</v>
      </c>
      <c r="K1" s="10" t="s">
        <v>63</v>
      </c>
      <c r="L1" s="10" t="s">
        <v>63</v>
      </c>
      <c r="M1" s="10" t="s">
        <v>63</v>
      </c>
      <c r="N1" s="28"/>
      <c r="O1" s="28"/>
    </row>
    <row r="2" spans="1:15" x14ac:dyDescent="0.25">
      <c r="A2" s="11"/>
      <c r="B2" s="96" t="s">
        <v>68</v>
      </c>
      <c r="C2" s="97" t="s">
        <v>68</v>
      </c>
      <c r="D2" s="96" t="s">
        <v>68</v>
      </c>
      <c r="E2" s="97" t="s">
        <v>68</v>
      </c>
      <c r="F2" s="96" t="s">
        <v>68</v>
      </c>
      <c r="G2" s="97" t="s">
        <v>68</v>
      </c>
      <c r="H2" s="96" t="s">
        <v>68</v>
      </c>
      <c r="I2" s="97" t="s">
        <v>68</v>
      </c>
      <c r="J2" s="96" t="s">
        <v>68</v>
      </c>
      <c r="K2" s="97" t="s">
        <v>68</v>
      </c>
      <c r="L2" s="96" t="s">
        <v>68</v>
      </c>
      <c r="M2" s="97" t="s">
        <v>68</v>
      </c>
      <c r="N2" s="28"/>
      <c r="O2" s="28"/>
    </row>
    <row r="3" spans="1:15" x14ac:dyDescent="0.25">
      <c r="A3" s="95" t="s">
        <v>25</v>
      </c>
      <c r="B3" s="25">
        <f>Concept!D32</f>
        <v>0</v>
      </c>
      <c r="C3" s="26">
        <f>Concept!F32</f>
        <v>0</v>
      </c>
      <c r="D3" s="25">
        <f>Concept!H32</f>
        <v>0</v>
      </c>
      <c r="E3" s="26">
        <f>Concept!J32</f>
        <v>0</v>
      </c>
      <c r="F3" s="25">
        <f>Concept!L32</f>
        <v>0</v>
      </c>
      <c r="G3" s="26">
        <f>Concept!N32</f>
        <v>0</v>
      </c>
      <c r="H3" s="25">
        <f>Concept!D71</f>
        <v>0</v>
      </c>
      <c r="I3" s="26">
        <f>Concept!F71</f>
        <v>0</v>
      </c>
      <c r="J3" s="25">
        <f>Concept!H71</f>
        <v>0</v>
      </c>
      <c r="K3" s="26">
        <f>Concept!J71</f>
        <v>0</v>
      </c>
      <c r="L3" s="25">
        <f>Concept!L71</f>
        <v>0</v>
      </c>
      <c r="M3" s="26">
        <f>Concept!N71</f>
        <v>0</v>
      </c>
      <c r="N3" s="28"/>
      <c r="O3" s="28"/>
    </row>
    <row r="4" spans="1:15" x14ac:dyDescent="0.25">
      <c r="A4" s="95" t="s">
        <v>24</v>
      </c>
      <c r="B4" s="25">
        <f>Move!D31</f>
        <v>0</v>
      </c>
      <c r="C4" s="26">
        <f>Move!F31</f>
        <v>0</v>
      </c>
      <c r="D4" s="25">
        <f>Move!H31</f>
        <v>0</v>
      </c>
      <c r="E4" s="26">
        <f>Move!J31</f>
        <v>0</v>
      </c>
      <c r="F4" s="25">
        <f>Move!L31</f>
        <v>0</v>
      </c>
      <c r="G4" s="26">
        <f>Move!N31</f>
        <v>0</v>
      </c>
      <c r="H4" s="25">
        <f>Move!D69</f>
        <v>0</v>
      </c>
      <c r="I4" s="26">
        <f>Move!F69</f>
        <v>0</v>
      </c>
      <c r="J4" s="25">
        <f>Move!H69</f>
        <v>0</v>
      </c>
      <c r="K4" s="26">
        <f>Move!J69</f>
        <v>0</v>
      </c>
      <c r="L4" s="25">
        <f>Move!L69</f>
        <v>0</v>
      </c>
      <c r="M4" s="26">
        <f>Move!N69</f>
        <v>0</v>
      </c>
      <c r="N4" s="28"/>
      <c r="O4" s="28"/>
    </row>
    <row r="5" spans="1:15" x14ac:dyDescent="0.25">
      <c r="A5" s="95" t="s">
        <v>23</v>
      </c>
      <c r="B5" s="25">
        <f>SingRm!D35</f>
        <v>0</v>
      </c>
      <c r="C5" s="26">
        <f>SingRm!F35</f>
        <v>0</v>
      </c>
      <c r="D5" s="25">
        <f>SingRm!H35</f>
        <v>0</v>
      </c>
      <c r="E5" s="26">
        <f>SingRm!J35</f>
        <v>0</v>
      </c>
      <c r="F5" s="25">
        <f>SingRm!L35</f>
        <v>0</v>
      </c>
      <c r="G5" s="26">
        <f>SingRm!N35</f>
        <v>0</v>
      </c>
      <c r="H5" s="25">
        <f>SingRm!D77</f>
        <v>0</v>
      </c>
      <c r="I5" s="26">
        <f>SingRm!F77</f>
        <v>0</v>
      </c>
      <c r="J5" s="25">
        <f>SingRm!H77</f>
        <v>0</v>
      </c>
      <c r="K5" s="26">
        <f>SingRm!J77</f>
        <v>0</v>
      </c>
      <c r="L5" s="25">
        <f>SingRm!L77</f>
        <v>0</v>
      </c>
      <c r="M5" s="26">
        <f>SingRm!N77</f>
        <v>0</v>
      </c>
      <c r="N5" s="28"/>
      <c r="O5" s="28"/>
    </row>
    <row r="6" spans="1:15" x14ac:dyDescent="0.25">
      <c r="A6" s="95" t="s">
        <v>22</v>
      </c>
      <c r="B6" s="25">
        <f>Indoor!D62</f>
        <v>0</v>
      </c>
      <c r="C6" s="26">
        <f>Indoor!F62</f>
        <v>0</v>
      </c>
      <c r="D6" s="25">
        <f>Indoor!H62</f>
        <v>0</v>
      </c>
      <c r="E6" s="26">
        <f>Indoor!J62</f>
        <v>0</v>
      </c>
      <c r="F6" s="25">
        <f>Indoor!L62</f>
        <v>0</v>
      </c>
      <c r="G6" s="26">
        <f>Indoor!N62</f>
        <v>0</v>
      </c>
      <c r="H6" s="25">
        <f>Indoor!D131</f>
        <v>0</v>
      </c>
      <c r="I6" s="26">
        <f>Indoor!F131</f>
        <v>0</v>
      </c>
      <c r="J6" s="25">
        <f>Indoor!H131</f>
        <v>0</v>
      </c>
      <c r="K6" s="26">
        <f>Indoor!J131</f>
        <v>0</v>
      </c>
      <c r="L6" s="25">
        <f>Indoor!L131</f>
        <v>0</v>
      </c>
      <c r="M6" s="26">
        <f>Indoor!N131</f>
        <v>0</v>
      </c>
      <c r="N6" s="28"/>
      <c r="O6" s="28"/>
    </row>
    <row r="7" spans="1:15" x14ac:dyDescent="0.25">
      <c r="A7" s="95" t="s">
        <v>21</v>
      </c>
      <c r="B7" s="25">
        <f>SelfPro!D19</f>
        <v>0</v>
      </c>
      <c r="C7" s="26">
        <f>SelfPro!F19</f>
        <v>0</v>
      </c>
      <c r="D7" s="25">
        <f>SelfPro!H19</f>
        <v>0</v>
      </c>
      <c r="E7" s="26">
        <f>SelfPro!J19</f>
        <v>0</v>
      </c>
      <c r="F7" s="25">
        <f>SelfPro!L19</f>
        <v>0</v>
      </c>
      <c r="G7" s="26">
        <f>SelfPro!N19</f>
        <v>0</v>
      </c>
      <c r="H7" s="25">
        <f>SelfPro!D45</f>
        <v>0</v>
      </c>
      <c r="I7" s="26">
        <f>SelfPro!F45</f>
        <v>0</v>
      </c>
      <c r="J7" s="25">
        <f>SelfPro!H45</f>
        <v>0</v>
      </c>
      <c r="K7" s="26">
        <f>SelfPro!J45</f>
        <v>0</v>
      </c>
      <c r="L7" s="25">
        <f>SelfPro!L45</f>
        <v>0</v>
      </c>
      <c r="M7" s="26">
        <f>SelfPro!N45</f>
        <v>0</v>
      </c>
      <c r="N7" s="28"/>
      <c r="O7" s="28"/>
    </row>
    <row r="8" spans="1:15" x14ac:dyDescent="0.25">
      <c r="A8" s="95" t="s">
        <v>20</v>
      </c>
      <c r="B8" s="25">
        <f>Guided!D29</f>
        <v>0</v>
      </c>
      <c r="C8" s="26">
        <f>Guided!F29</f>
        <v>0</v>
      </c>
      <c r="D8" s="25">
        <f>Guided!H29</f>
        <v>0</v>
      </c>
      <c r="E8" s="26">
        <f>Guided!J29</f>
        <v>0</v>
      </c>
      <c r="F8" s="25">
        <f>Guided!L29</f>
        <v>0</v>
      </c>
      <c r="G8" s="26">
        <f>Guided!N29</f>
        <v>0</v>
      </c>
      <c r="H8" s="25">
        <f>Guided!D65</f>
        <v>0</v>
      </c>
      <c r="I8" s="26">
        <f>Guided!F65</f>
        <v>0</v>
      </c>
      <c r="J8" s="25">
        <f>Guided!H65</f>
        <v>0</v>
      </c>
      <c r="K8" s="26">
        <f>Guided!J65</f>
        <v>0</v>
      </c>
      <c r="L8" s="25">
        <f>Guided!L65</f>
        <v>0</v>
      </c>
      <c r="M8" s="26">
        <f>Guided!N65</f>
        <v>0</v>
      </c>
      <c r="N8" s="28"/>
      <c r="O8" s="28"/>
    </row>
    <row r="9" spans="1:15" x14ac:dyDescent="0.25">
      <c r="A9" s="95" t="s">
        <v>19</v>
      </c>
      <c r="B9" s="25">
        <f>Cane!D51</f>
        <v>0</v>
      </c>
      <c r="C9" s="26">
        <f>Cane!F51</f>
        <v>0</v>
      </c>
      <c r="D9" s="25">
        <f>Cane!H51</f>
        <v>0</v>
      </c>
      <c r="E9" s="26">
        <f>Cane!J51</f>
        <v>0</v>
      </c>
      <c r="F9" s="25">
        <f>Cane!L51</f>
        <v>0</v>
      </c>
      <c r="G9" s="26">
        <f>Cane!N51</f>
        <v>0</v>
      </c>
      <c r="H9" s="25">
        <f>Cane!D109</f>
        <v>0</v>
      </c>
      <c r="I9" s="26">
        <f>Cane!F109</f>
        <v>0</v>
      </c>
      <c r="J9" s="25">
        <f>Cane!H109</f>
        <v>0</v>
      </c>
      <c r="K9" s="26">
        <f>Cane!J109</f>
        <v>0</v>
      </c>
      <c r="L9" s="25">
        <f>Cane!L109</f>
        <v>0</v>
      </c>
      <c r="M9" s="26">
        <f>Cane!N109</f>
        <v>0</v>
      </c>
      <c r="N9" s="28"/>
      <c r="O9" s="28"/>
    </row>
    <row r="10" spans="1:15" x14ac:dyDescent="0.25">
      <c r="A10" s="95" t="s">
        <v>88</v>
      </c>
      <c r="B10" s="25">
        <f>Sidewalk!D30</f>
        <v>0</v>
      </c>
      <c r="C10" s="26">
        <f>Sidewalk!F30</f>
        <v>0</v>
      </c>
      <c r="D10" s="25">
        <f>Sidewalk!H30</f>
        <v>0</v>
      </c>
      <c r="E10" s="26">
        <f>Sidewalk!J30</f>
        <v>0</v>
      </c>
      <c r="F10" s="25">
        <f>Sidewalk!L30</f>
        <v>0</v>
      </c>
      <c r="G10" s="26">
        <f>Sidewalk!N30</f>
        <v>0</v>
      </c>
      <c r="H10" s="25">
        <f>Sidewalk!D67</f>
        <v>0</v>
      </c>
      <c r="I10" s="26">
        <f>Sidewalk!F67</f>
        <v>0</v>
      </c>
      <c r="J10" s="25">
        <f>Sidewalk!H67</f>
        <v>0</v>
      </c>
      <c r="K10" s="26">
        <f>Sidewalk!J67</f>
        <v>0</v>
      </c>
      <c r="L10" s="25">
        <f>Sidewalk!L67</f>
        <v>0</v>
      </c>
      <c r="M10" s="26">
        <f>Sidewalk!N67</f>
        <v>0</v>
      </c>
      <c r="N10" s="28"/>
      <c r="O10" s="28"/>
    </row>
    <row r="11" spans="1:15" x14ac:dyDescent="0.25">
      <c r="A11" s="95" t="s">
        <v>18</v>
      </c>
      <c r="B11" s="25">
        <f>StCross!D178</f>
        <v>0</v>
      </c>
      <c r="C11" s="26">
        <f>StCross!F178</f>
        <v>0</v>
      </c>
      <c r="D11" s="25">
        <f>StCross!H178</f>
        <v>0</v>
      </c>
      <c r="E11" s="26">
        <f>StCross!J178</f>
        <v>0</v>
      </c>
      <c r="F11" s="25">
        <f>StCross!L178</f>
        <v>0</v>
      </c>
      <c r="G11" s="26">
        <f>StCross!N178</f>
        <v>0</v>
      </c>
      <c r="H11" s="25">
        <f>StCross!D363</f>
        <v>0</v>
      </c>
      <c r="I11" s="26">
        <f>StCross!F363</f>
        <v>0</v>
      </c>
      <c r="J11" s="25">
        <f>StCross!H363</f>
        <v>0</v>
      </c>
      <c r="K11" s="26">
        <f>StCross!J363</f>
        <v>0</v>
      </c>
      <c r="L11" s="25">
        <f>StCross!L363</f>
        <v>0</v>
      </c>
      <c r="M11" s="26">
        <f>StCross!N363</f>
        <v>0</v>
      </c>
      <c r="N11" s="28"/>
      <c r="O11" s="28"/>
    </row>
    <row r="12" spans="1:15" x14ac:dyDescent="0.25">
      <c r="A12" s="95" t="s">
        <v>12</v>
      </c>
      <c r="B12" s="25">
        <f>Orient!D83</f>
        <v>0</v>
      </c>
      <c r="C12" s="26">
        <f>Orient!F83</f>
        <v>0</v>
      </c>
      <c r="D12" s="25">
        <f>Orient!H83</f>
        <v>0</v>
      </c>
      <c r="E12" s="26">
        <f>Orient!J83</f>
        <v>0</v>
      </c>
      <c r="F12" s="25">
        <f>Orient!L83</f>
        <v>0</v>
      </c>
      <c r="G12" s="26">
        <f>Orient!N83</f>
        <v>0</v>
      </c>
      <c r="H12" s="25">
        <f>Orient!D173</f>
        <v>0</v>
      </c>
      <c r="I12" s="26">
        <f>Orient!F173</f>
        <v>0</v>
      </c>
      <c r="J12" s="25">
        <f>Orient!H173</f>
        <v>0</v>
      </c>
      <c r="K12" s="26">
        <f>Orient!J173</f>
        <v>0</v>
      </c>
      <c r="L12" s="25">
        <f>Orient!L173</f>
        <v>0</v>
      </c>
      <c r="M12" s="26">
        <f>Orient!N173</f>
        <v>0</v>
      </c>
      <c r="N12" s="28"/>
      <c r="O12" s="28"/>
    </row>
    <row r="13" spans="1:15" x14ac:dyDescent="0.25">
      <c r="A13" s="95" t="s">
        <v>13</v>
      </c>
      <c r="B13" s="25">
        <f>PubTran!D82</f>
        <v>0</v>
      </c>
      <c r="C13" s="26">
        <f>PubTran!F82</f>
        <v>0</v>
      </c>
      <c r="D13" s="25">
        <f>PubTran!H82</f>
        <v>0</v>
      </c>
      <c r="E13" s="26">
        <f>PubTran!J82</f>
        <v>0</v>
      </c>
      <c r="F13" s="25">
        <f>PubTran!L82</f>
        <v>0</v>
      </c>
      <c r="G13" s="26">
        <f>PubTran!N82</f>
        <v>0</v>
      </c>
      <c r="H13" s="25">
        <f>PubTran!D171</f>
        <v>0</v>
      </c>
      <c r="I13" s="26">
        <f>PubTran!F171</f>
        <v>0</v>
      </c>
      <c r="J13" s="25">
        <f>PubTran!H171</f>
        <v>0</v>
      </c>
      <c r="K13" s="26">
        <f>PubTran!J171</f>
        <v>0</v>
      </c>
      <c r="L13" s="25">
        <f>PubTran!L171</f>
        <v>0</v>
      </c>
      <c r="M13" s="26">
        <f>PubTran!N171</f>
        <v>0</v>
      </c>
      <c r="N13" s="28"/>
      <c r="O13" s="28"/>
    </row>
    <row r="14" spans="1:15" x14ac:dyDescent="0.25">
      <c r="A14" s="95" t="s">
        <v>14</v>
      </c>
      <c r="B14" s="25">
        <f>Atyp!D30</f>
        <v>0</v>
      </c>
      <c r="C14" s="26">
        <f>Atyp!F30</f>
        <v>0</v>
      </c>
      <c r="D14" s="25">
        <f>Atyp!H30</f>
        <v>0</v>
      </c>
      <c r="E14" s="26">
        <f>Atyp!J30</f>
        <v>0</v>
      </c>
      <c r="F14" s="25">
        <f>Atyp!L30</f>
        <v>0</v>
      </c>
      <c r="G14" s="26">
        <f>Atyp!N30</f>
        <v>0</v>
      </c>
      <c r="H14" s="25">
        <f>Atyp!D67</f>
        <v>0</v>
      </c>
      <c r="I14" s="26">
        <f>Atyp!F67</f>
        <v>0</v>
      </c>
      <c r="J14" s="25">
        <f>Atyp!H67</f>
        <v>0</v>
      </c>
      <c r="K14" s="26">
        <f>Atyp!J67</f>
        <v>0</v>
      </c>
      <c r="L14" s="25">
        <f>Atyp!L67</f>
        <v>0</v>
      </c>
      <c r="M14" s="26">
        <f>Atyp!N67</f>
        <v>0</v>
      </c>
      <c r="N14" s="28"/>
      <c r="O14" s="28"/>
    </row>
    <row r="15" spans="1:15" x14ac:dyDescent="0.25">
      <c r="A15" s="95" t="s">
        <v>15</v>
      </c>
      <c r="B15" s="25">
        <f>Rural!D36</f>
        <v>0</v>
      </c>
      <c r="C15" s="26">
        <f>Rural!F36</f>
        <v>0</v>
      </c>
      <c r="D15" s="25">
        <f>Rural!H36</f>
        <v>0</v>
      </c>
      <c r="E15" s="26">
        <f>Rural!J36</f>
        <v>0</v>
      </c>
      <c r="F15" s="25">
        <f>Rural!L36</f>
        <v>0</v>
      </c>
      <c r="G15" s="26">
        <f>Rural!N36</f>
        <v>0</v>
      </c>
      <c r="H15" s="25">
        <f>Rural!D79</f>
        <v>0</v>
      </c>
      <c r="I15" s="26">
        <f>Rural!F79</f>
        <v>0</v>
      </c>
      <c r="J15" s="25">
        <f>Rural!H79</f>
        <v>0</v>
      </c>
      <c r="K15" s="26">
        <f>Rural!J79</f>
        <v>0</v>
      </c>
      <c r="L15" s="25">
        <f>Rural!L79</f>
        <v>0</v>
      </c>
      <c r="M15" s="26">
        <f>Rural!N79</f>
        <v>0</v>
      </c>
      <c r="N15" s="28"/>
      <c r="O15" s="28"/>
    </row>
    <row r="16" spans="1:15" x14ac:dyDescent="0.25">
      <c r="A16" s="95" t="s">
        <v>16</v>
      </c>
      <c r="B16" s="25">
        <f>VisSpec!D38</f>
        <v>0</v>
      </c>
      <c r="C16" s="26">
        <f>VisSpec!F38</f>
        <v>0</v>
      </c>
      <c r="D16" s="25">
        <f>VisSpec!H38</f>
        <v>0</v>
      </c>
      <c r="E16" s="26">
        <f>VisSpec!J38</f>
        <v>0</v>
      </c>
      <c r="F16" s="25">
        <f>VisSpec!L38</f>
        <v>0</v>
      </c>
      <c r="G16" s="26">
        <f>VisSpec!N38</f>
        <v>0</v>
      </c>
      <c r="H16" s="25">
        <f>VisSpec!D83</f>
        <v>0</v>
      </c>
      <c r="I16" s="26">
        <f>VisSpec!F83</f>
        <v>0</v>
      </c>
      <c r="J16" s="25">
        <f>VisSpec!H83</f>
        <v>0</v>
      </c>
      <c r="K16" s="26">
        <f>VisSpec!J83</f>
        <v>0</v>
      </c>
      <c r="L16" s="25">
        <f>VisSpec!L83</f>
        <v>0</v>
      </c>
      <c r="M16" s="26">
        <f>VisSpec!N83</f>
        <v>0</v>
      </c>
      <c r="N16" s="28"/>
      <c r="O16" s="28"/>
    </row>
    <row r="17" spans="1:15" x14ac:dyDescent="0.25">
      <c r="A17" s="95" t="s">
        <v>17</v>
      </c>
      <c r="B17" s="25">
        <f>Commun!D49</f>
        <v>0</v>
      </c>
      <c r="C17" s="26">
        <f>Commun!F49</f>
        <v>0</v>
      </c>
      <c r="D17" s="25">
        <f>Commun!H49</f>
        <v>0</v>
      </c>
      <c r="E17" s="26">
        <f>Commun!J49</f>
        <v>0</v>
      </c>
      <c r="F17" s="25">
        <f>Commun!L49</f>
        <v>0</v>
      </c>
      <c r="G17" s="26">
        <f>Commun!N49</f>
        <v>0</v>
      </c>
      <c r="H17" s="25">
        <f>Commun!D105</f>
        <v>0</v>
      </c>
      <c r="I17" s="26">
        <f>Commun!F105</f>
        <v>0</v>
      </c>
      <c r="J17" s="25">
        <f>Commun!H105</f>
        <v>0</v>
      </c>
      <c r="K17" s="26">
        <f>Commun!J105</f>
        <v>0</v>
      </c>
      <c r="L17" s="25">
        <f>Commun!L105</f>
        <v>0</v>
      </c>
      <c r="M17" s="26">
        <f>Commun!N105</f>
        <v>0</v>
      </c>
      <c r="N17" s="28"/>
      <c r="O17" s="28"/>
    </row>
    <row r="18" spans="1:15" x14ac:dyDescent="0.25">
      <c r="A18" s="12" t="s">
        <v>26</v>
      </c>
      <c r="B18" s="31">
        <f t="shared" ref="B18:M18" si="0">SUM(B2:B17)/(COUNTIF(B3:B17,"&gt;0")+0.00000001)</f>
        <v>0</v>
      </c>
      <c r="C18" s="26">
        <f t="shared" si="0"/>
        <v>0</v>
      </c>
      <c r="D18" s="31">
        <f t="shared" si="0"/>
        <v>0</v>
      </c>
      <c r="E18" s="26">
        <f t="shared" si="0"/>
        <v>0</v>
      </c>
      <c r="F18" s="31">
        <f t="shared" si="0"/>
        <v>0</v>
      </c>
      <c r="G18" s="26">
        <f t="shared" si="0"/>
        <v>0</v>
      </c>
      <c r="H18" s="31">
        <f t="shared" si="0"/>
        <v>0</v>
      </c>
      <c r="I18" s="26">
        <f t="shared" si="0"/>
        <v>0</v>
      </c>
      <c r="J18" s="31">
        <f t="shared" si="0"/>
        <v>0</v>
      </c>
      <c r="K18" s="26">
        <f t="shared" si="0"/>
        <v>0</v>
      </c>
      <c r="L18" s="31">
        <f t="shared" si="0"/>
        <v>0</v>
      </c>
      <c r="M18" s="26">
        <f t="shared" si="0"/>
        <v>0</v>
      </c>
      <c r="N18" s="28"/>
      <c r="O18" s="28"/>
    </row>
    <row r="19" spans="1:15" x14ac:dyDescent="0.25">
      <c r="A19" s="29" t="s">
        <v>101</v>
      </c>
      <c r="B19" s="29">
        <v>1</v>
      </c>
      <c r="C19" s="29">
        <v>1</v>
      </c>
      <c r="D19" s="29">
        <v>1</v>
      </c>
      <c r="E19" s="29">
        <v>1</v>
      </c>
      <c r="F19" s="29">
        <v>1</v>
      </c>
      <c r="G19" s="29">
        <v>1</v>
      </c>
      <c r="H19" s="29">
        <v>1</v>
      </c>
      <c r="I19" s="29">
        <v>1</v>
      </c>
      <c r="J19" s="29">
        <v>1</v>
      </c>
      <c r="K19" s="29">
        <v>1</v>
      </c>
      <c r="L19" s="29">
        <v>1</v>
      </c>
      <c r="M19" s="29">
        <v>1</v>
      </c>
      <c r="N19" s="28"/>
      <c r="O19" s="28"/>
    </row>
    <row r="20" spans="1:15" x14ac:dyDescent="0.25">
      <c r="A20" s="12" t="s">
        <v>102</v>
      </c>
      <c r="B20" s="50">
        <f>(B18/B19)*100</f>
        <v>0</v>
      </c>
      <c r="C20" s="50">
        <f t="shared" ref="C20:M20" si="1">(C18/C19)*100</f>
        <v>0</v>
      </c>
      <c r="D20" s="50">
        <f t="shared" si="1"/>
        <v>0</v>
      </c>
      <c r="E20" s="50">
        <f t="shared" si="1"/>
        <v>0</v>
      </c>
      <c r="F20" s="50">
        <f t="shared" si="1"/>
        <v>0</v>
      </c>
      <c r="G20" s="50">
        <f t="shared" si="1"/>
        <v>0</v>
      </c>
      <c r="H20" s="50">
        <f t="shared" si="1"/>
        <v>0</v>
      </c>
      <c r="I20" s="50">
        <f t="shared" si="1"/>
        <v>0</v>
      </c>
      <c r="J20" s="50">
        <f t="shared" si="1"/>
        <v>0</v>
      </c>
      <c r="K20" s="50">
        <f t="shared" si="1"/>
        <v>0</v>
      </c>
      <c r="L20" s="50">
        <f t="shared" si="1"/>
        <v>0</v>
      </c>
      <c r="M20" s="50">
        <f t="shared" si="1"/>
        <v>0</v>
      </c>
      <c r="N20" s="28"/>
      <c r="O20" s="28"/>
    </row>
    <row r="21" spans="1:15" x14ac:dyDescent="0.25">
      <c r="A21" s="5"/>
      <c r="B21" s="7"/>
      <c r="C21" s="7"/>
      <c r="D21" s="7"/>
      <c r="E21" s="30"/>
      <c r="F21" s="7"/>
      <c r="G21" s="7"/>
      <c r="H21" s="7"/>
      <c r="I21" s="7"/>
      <c r="J21" s="7"/>
      <c r="K21" s="7"/>
      <c r="L21" s="7"/>
      <c r="M21" s="7"/>
    </row>
    <row r="22" spans="1:15" x14ac:dyDescent="0.25">
      <c r="A22" s="5"/>
      <c r="B22" s="5"/>
      <c r="C22" s="5"/>
      <c r="D22" s="5"/>
      <c r="E22" s="5"/>
      <c r="F22" s="5"/>
      <c r="G22" s="5"/>
      <c r="H22" s="5"/>
      <c r="I22" s="5"/>
      <c r="J22" s="5"/>
      <c r="K22" s="5"/>
      <c r="L22" s="5"/>
      <c r="M22" s="5"/>
    </row>
    <row r="23" spans="1:15" x14ac:dyDescent="0.25">
      <c r="A23" s="5"/>
      <c r="B23" s="5"/>
      <c r="C23" s="5"/>
      <c r="D23" s="5"/>
      <c r="E23" s="5"/>
      <c r="F23" s="5"/>
      <c r="G23" s="5"/>
      <c r="H23" s="5"/>
      <c r="I23" s="5"/>
      <c r="J23" s="5"/>
      <c r="K23" s="5"/>
      <c r="L23" s="5"/>
      <c r="M23" s="5"/>
    </row>
    <row r="24" spans="1:15" x14ac:dyDescent="0.25">
      <c r="A24" s="5"/>
      <c r="B24" s="5"/>
      <c r="C24" s="5"/>
      <c r="D24" s="5"/>
      <c r="E24" s="5"/>
      <c r="F24" s="5"/>
      <c r="G24" s="5"/>
      <c r="H24" s="5"/>
      <c r="I24" s="5"/>
      <c r="J24" s="5"/>
      <c r="K24" s="5"/>
      <c r="L24" s="5"/>
      <c r="M24" s="5"/>
    </row>
    <row r="25" spans="1:15" x14ac:dyDescent="0.25">
      <c r="A25" s="5"/>
      <c r="B25" s="5"/>
      <c r="C25" s="5"/>
      <c r="D25" s="5"/>
      <c r="E25" s="5"/>
      <c r="F25" s="5"/>
      <c r="G25" s="5"/>
      <c r="H25" s="5"/>
      <c r="I25" s="5"/>
      <c r="J25" s="5"/>
      <c r="K25" s="5"/>
      <c r="L25" s="5"/>
      <c r="M25" s="5"/>
    </row>
    <row r="26" spans="1:15" x14ac:dyDescent="0.25">
      <c r="A26" s="5"/>
      <c r="B26" s="5"/>
      <c r="C26" s="5"/>
      <c r="D26" s="5"/>
      <c r="E26" s="5"/>
      <c r="F26" s="5"/>
      <c r="G26" s="5"/>
      <c r="H26" s="5"/>
      <c r="I26" s="5"/>
      <c r="J26" s="5"/>
      <c r="K26" s="5"/>
      <c r="L26" s="5"/>
      <c r="M26" s="5"/>
    </row>
    <row r="27" spans="1:15" x14ac:dyDescent="0.25">
      <c r="A27" s="5"/>
      <c r="B27" s="5"/>
      <c r="C27" s="5"/>
      <c r="D27" s="5"/>
      <c r="E27" s="5"/>
      <c r="F27" s="5"/>
      <c r="G27" s="5"/>
      <c r="H27" s="5"/>
      <c r="I27" s="5"/>
      <c r="J27" s="5"/>
      <c r="K27" s="5"/>
      <c r="L27" s="5"/>
      <c r="M27" s="5"/>
    </row>
    <row r="28" spans="1:15" x14ac:dyDescent="0.25">
      <c r="A28" s="5"/>
      <c r="B28" s="5"/>
      <c r="C28" s="5"/>
      <c r="D28" s="5"/>
      <c r="E28" s="5"/>
      <c r="F28" s="5"/>
      <c r="G28" s="5"/>
      <c r="H28" s="5"/>
      <c r="I28" s="5"/>
      <c r="J28" s="5"/>
      <c r="K28" s="5"/>
      <c r="L28" s="5"/>
      <c r="M28" s="5"/>
    </row>
    <row r="29" spans="1:15" x14ac:dyDescent="0.25">
      <c r="A29" s="5"/>
      <c r="B29" s="5"/>
      <c r="C29" s="5"/>
      <c r="D29" s="5"/>
      <c r="E29" s="5"/>
      <c r="F29" s="5"/>
      <c r="G29" s="5"/>
      <c r="H29" s="5"/>
      <c r="I29" s="5"/>
      <c r="J29" s="5"/>
      <c r="K29" s="5"/>
      <c r="L29" s="5"/>
      <c r="M29" s="5"/>
    </row>
    <row r="30" spans="1:15" x14ac:dyDescent="0.25">
      <c r="A30" s="5"/>
      <c r="B30" s="5"/>
      <c r="C30" s="5"/>
      <c r="D30" s="5"/>
      <c r="E30" s="5"/>
      <c r="F30" s="5"/>
      <c r="G30" s="5"/>
      <c r="H30" s="5"/>
      <c r="I30" s="5"/>
      <c r="J30" s="5"/>
      <c r="K30" s="5"/>
      <c r="L30" s="5"/>
      <c r="M30" s="5"/>
    </row>
    <row r="31" spans="1:15" x14ac:dyDescent="0.25">
      <c r="A31" s="5"/>
      <c r="B31" s="5"/>
      <c r="C31" s="5"/>
      <c r="D31" s="5"/>
      <c r="E31" s="5"/>
      <c r="F31" s="5"/>
      <c r="G31" s="5"/>
      <c r="H31" s="5"/>
      <c r="I31" s="5"/>
      <c r="J31" s="5"/>
      <c r="K31" s="5"/>
      <c r="L31" s="5"/>
      <c r="M31" s="5"/>
    </row>
    <row r="32" spans="1:15" x14ac:dyDescent="0.25">
      <c r="A32" s="5"/>
      <c r="B32" s="5"/>
      <c r="C32" s="5"/>
      <c r="D32" s="5"/>
      <c r="E32" s="5"/>
      <c r="F32" s="5"/>
      <c r="G32" s="5"/>
      <c r="H32" s="5"/>
      <c r="I32" s="5"/>
      <c r="J32" s="5"/>
      <c r="K32" s="5"/>
      <c r="L32" s="5"/>
      <c r="M32" s="5"/>
    </row>
    <row r="33" spans="1:13" x14ac:dyDescent="0.25">
      <c r="A33" s="5"/>
      <c r="B33" s="5"/>
      <c r="C33" s="5"/>
      <c r="D33" s="5"/>
      <c r="E33" s="5"/>
      <c r="F33" s="5"/>
      <c r="G33" s="5"/>
      <c r="H33" s="5"/>
      <c r="I33" s="5"/>
      <c r="J33" s="5"/>
      <c r="K33" s="5"/>
      <c r="L33" s="5"/>
      <c r="M33" s="5"/>
    </row>
    <row r="34" spans="1:13" x14ac:dyDescent="0.25">
      <c r="A34" s="5"/>
      <c r="B34" s="5"/>
      <c r="C34" s="5"/>
      <c r="D34" s="5"/>
      <c r="E34" s="5"/>
      <c r="F34" s="5"/>
      <c r="G34" s="5"/>
      <c r="H34" s="5"/>
      <c r="I34" s="5"/>
      <c r="J34" s="5"/>
      <c r="K34" s="5"/>
      <c r="L34" s="5"/>
      <c r="M34" s="5"/>
    </row>
    <row r="35" spans="1:13" x14ac:dyDescent="0.25">
      <c r="A35" s="5"/>
      <c r="B35" s="5"/>
      <c r="C35" s="5"/>
      <c r="D35" s="5"/>
      <c r="E35" s="5"/>
      <c r="F35" s="5"/>
      <c r="G35" s="5"/>
      <c r="H35" s="5"/>
      <c r="I35" s="5"/>
      <c r="J35" s="5"/>
      <c r="K35" s="5"/>
      <c r="L35" s="5"/>
      <c r="M35" s="5"/>
    </row>
    <row r="36" spans="1:13" x14ac:dyDescent="0.25">
      <c r="A36" s="5"/>
      <c r="B36" s="5"/>
      <c r="C36" s="5"/>
      <c r="D36" s="5"/>
      <c r="E36" s="5"/>
      <c r="F36" s="5"/>
      <c r="G36" s="5"/>
      <c r="H36" s="5"/>
      <c r="I36" s="5"/>
      <c r="J36" s="5"/>
      <c r="K36" s="5"/>
      <c r="L36" s="5"/>
      <c r="M36" s="5"/>
    </row>
    <row r="37" spans="1:13" x14ac:dyDescent="0.25">
      <c r="A37" s="5"/>
      <c r="B37" s="5"/>
      <c r="C37" s="5"/>
      <c r="D37" s="5"/>
      <c r="E37" s="5"/>
      <c r="F37" s="5"/>
      <c r="G37" s="5"/>
      <c r="H37" s="5"/>
      <c r="I37" s="5"/>
      <c r="J37" s="5"/>
      <c r="K37" s="5"/>
      <c r="L37" s="5"/>
      <c r="M37" s="5"/>
    </row>
    <row r="38" spans="1:13" x14ac:dyDescent="0.25">
      <c r="A38" s="6"/>
      <c r="B38" s="6"/>
      <c r="C38" s="6"/>
      <c r="D38" s="6"/>
      <c r="E38" s="6"/>
      <c r="F38" s="6"/>
      <c r="G38" s="6"/>
      <c r="H38" s="6"/>
      <c r="I38" s="6"/>
      <c r="J38" s="6"/>
      <c r="K38" s="6"/>
      <c r="L38" s="6"/>
      <c r="M38" s="6"/>
    </row>
    <row r="39" spans="1:13" x14ac:dyDescent="0.25">
      <c r="A39" s="5"/>
      <c r="B39" s="7"/>
      <c r="C39" s="7"/>
      <c r="D39" s="7"/>
      <c r="E39" s="7"/>
      <c r="F39" s="7"/>
      <c r="G39" s="7"/>
      <c r="H39" s="7"/>
      <c r="I39" s="7"/>
      <c r="J39" s="7"/>
      <c r="K39" s="7"/>
      <c r="L39" s="7"/>
      <c r="M39" s="7"/>
    </row>
    <row r="40" spans="1:13" x14ac:dyDescent="0.25">
      <c r="A40" s="5"/>
      <c r="B40" s="5"/>
      <c r="C40" s="5"/>
      <c r="D40" s="5"/>
      <c r="E40" s="5"/>
      <c r="F40" s="5"/>
      <c r="G40" s="5"/>
      <c r="H40" s="5"/>
      <c r="I40" s="5"/>
      <c r="J40" s="5"/>
      <c r="K40" s="5"/>
      <c r="L40" s="5"/>
      <c r="M40" s="5"/>
    </row>
    <row r="41" spans="1:13" x14ac:dyDescent="0.25">
      <c r="A41" s="5"/>
      <c r="B41" s="5"/>
      <c r="C41" s="5"/>
      <c r="D41" s="5"/>
      <c r="E41" s="5"/>
      <c r="F41" s="5"/>
      <c r="G41" s="5"/>
      <c r="H41" s="5"/>
      <c r="I41" s="5"/>
      <c r="J41" s="5"/>
      <c r="K41" s="5"/>
      <c r="L41" s="5"/>
      <c r="M41" s="5"/>
    </row>
    <row r="42" spans="1:13" x14ac:dyDescent="0.25">
      <c r="A42" s="5"/>
      <c r="B42" s="5"/>
      <c r="C42" s="5"/>
      <c r="D42" s="5"/>
      <c r="E42" s="5"/>
      <c r="F42" s="5"/>
      <c r="G42" s="5"/>
      <c r="H42" s="5"/>
      <c r="I42" s="5"/>
      <c r="J42" s="5"/>
      <c r="K42" s="5"/>
      <c r="L42" s="5"/>
      <c r="M42" s="5"/>
    </row>
    <row r="43" spans="1:13" x14ac:dyDescent="0.25">
      <c r="A43" s="5"/>
      <c r="B43" s="5"/>
      <c r="C43" s="5"/>
      <c r="D43" s="5"/>
      <c r="E43" s="5"/>
      <c r="F43" s="5"/>
      <c r="G43" s="5"/>
      <c r="H43" s="5"/>
      <c r="I43" s="5"/>
      <c r="J43" s="5"/>
      <c r="K43" s="5"/>
      <c r="L43" s="5"/>
      <c r="M43" s="5"/>
    </row>
    <row r="44" spans="1:13" x14ac:dyDescent="0.25">
      <c r="A44" s="5"/>
      <c r="B44" s="5"/>
      <c r="C44" s="5"/>
      <c r="D44" s="5"/>
      <c r="E44" s="5"/>
      <c r="F44" s="5"/>
      <c r="G44" s="5"/>
      <c r="H44" s="5"/>
      <c r="I44" s="5"/>
      <c r="J44" s="5"/>
      <c r="K44" s="5"/>
      <c r="L44" s="5"/>
      <c r="M44" s="5"/>
    </row>
    <row r="45" spans="1:13" x14ac:dyDescent="0.25">
      <c r="A45" s="5"/>
      <c r="B45" s="5"/>
      <c r="C45" s="5"/>
      <c r="D45" s="5"/>
      <c r="E45" s="5"/>
      <c r="F45" s="5"/>
      <c r="G45" s="5"/>
      <c r="H45" s="5"/>
      <c r="I45" s="5"/>
      <c r="J45" s="5"/>
      <c r="K45" s="5"/>
      <c r="L45" s="5"/>
      <c r="M45" s="5"/>
    </row>
    <row r="46" spans="1:13" x14ac:dyDescent="0.25">
      <c r="A46" s="5"/>
      <c r="B46" s="5"/>
      <c r="C46" s="5"/>
      <c r="D46" s="5"/>
      <c r="E46" s="5"/>
      <c r="F46" s="5"/>
      <c r="G46" s="5"/>
      <c r="H46" s="5"/>
      <c r="I46" s="5"/>
      <c r="J46" s="5"/>
      <c r="K46" s="5"/>
      <c r="L46" s="5"/>
      <c r="M46" s="5"/>
    </row>
    <row r="47" spans="1:13" x14ac:dyDescent="0.25">
      <c r="A47" s="5"/>
      <c r="B47" s="5"/>
      <c r="C47" s="5"/>
      <c r="D47" s="5"/>
      <c r="E47" s="5"/>
      <c r="F47" s="5"/>
      <c r="G47" s="5"/>
      <c r="H47" s="5"/>
      <c r="I47" s="5"/>
      <c r="J47" s="5"/>
      <c r="K47" s="5"/>
      <c r="L47" s="5"/>
      <c r="M47" s="5"/>
    </row>
    <row r="48" spans="1:13" x14ac:dyDescent="0.25">
      <c r="A48" s="5"/>
      <c r="B48" s="5"/>
      <c r="C48" s="5"/>
      <c r="D48" s="5"/>
      <c r="E48" s="5"/>
      <c r="F48" s="5"/>
      <c r="G48" s="5"/>
      <c r="H48" s="5"/>
      <c r="I48" s="5"/>
      <c r="J48" s="5"/>
      <c r="K48" s="5"/>
      <c r="L48" s="5"/>
      <c r="M48" s="5"/>
    </row>
    <row r="49" spans="1:13" x14ac:dyDescent="0.25">
      <c r="A49" s="5"/>
      <c r="B49" s="5"/>
      <c r="C49" s="5"/>
      <c r="D49" s="5"/>
      <c r="E49" s="5"/>
      <c r="F49" s="5"/>
      <c r="G49" s="5"/>
      <c r="H49" s="5"/>
      <c r="I49" s="5"/>
      <c r="J49" s="5"/>
      <c r="K49" s="5"/>
      <c r="L49" s="5"/>
      <c r="M49" s="5"/>
    </row>
    <row r="50" spans="1:13" x14ac:dyDescent="0.25">
      <c r="A50" s="5"/>
      <c r="B50" s="5"/>
      <c r="C50" s="5"/>
      <c r="D50" s="5"/>
      <c r="E50" s="5"/>
      <c r="F50" s="5"/>
      <c r="G50" s="5"/>
      <c r="H50" s="5"/>
      <c r="I50" s="5"/>
      <c r="J50" s="5"/>
      <c r="K50" s="5"/>
      <c r="L50" s="5"/>
      <c r="M50" s="5"/>
    </row>
    <row r="51" spans="1:13" x14ac:dyDescent="0.25">
      <c r="A51" s="5"/>
      <c r="B51" s="5"/>
      <c r="C51" s="5"/>
      <c r="D51" s="5"/>
      <c r="E51" s="5"/>
      <c r="F51" s="5"/>
      <c r="G51" s="5"/>
      <c r="H51" s="5"/>
      <c r="I51" s="5"/>
      <c r="J51" s="5"/>
      <c r="K51" s="5"/>
      <c r="L51" s="5"/>
      <c r="M51" s="5"/>
    </row>
    <row r="52" spans="1:13" x14ac:dyDescent="0.25">
      <c r="A52" s="5"/>
      <c r="B52" s="5"/>
      <c r="C52" s="5"/>
      <c r="D52" s="5"/>
      <c r="E52" s="5"/>
      <c r="F52" s="5"/>
      <c r="G52" s="5"/>
      <c r="H52" s="5"/>
      <c r="I52" s="5"/>
      <c r="J52" s="5"/>
      <c r="K52" s="5"/>
      <c r="L52" s="5"/>
      <c r="M52" s="5"/>
    </row>
    <row r="53" spans="1:13" x14ac:dyDescent="0.25">
      <c r="A53" s="5"/>
      <c r="B53" s="5"/>
      <c r="C53" s="5"/>
      <c r="D53" s="5"/>
      <c r="E53" s="5"/>
      <c r="F53" s="5"/>
      <c r="G53" s="5"/>
      <c r="H53" s="5"/>
      <c r="I53" s="5"/>
      <c r="J53" s="5"/>
      <c r="K53" s="5"/>
      <c r="L53" s="5"/>
      <c r="M53" s="5"/>
    </row>
    <row r="54" spans="1:13" x14ac:dyDescent="0.25">
      <c r="A54" s="5"/>
      <c r="B54" s="5"/>
      <c r="C54" s="5"/>
      <c r="D54" s="5"/>
      <c r="E54" s="5"/>
      <c r="F54" s="5"/>
      <c r="G54" s="5"/>
      <c r="H54" s="5"/>
      <c r="I54" s="5"/>
      <c r="J54" s="5"/>
      <c r="K54" s="5"/>
      <c r="L54" s="5"/>
      <c r="M54" s="5"/>
    </row>
    <row r="55" spans="1:13" x14ac:dyDescent="0.25">
      <c r="A55" s="5"/>
      <c r="B55" s="5"/>
      <c r="C55" s="5"/>
      <c r="D55" s="5"/>
      <c r="E55" s="5"/>
      <c r="F55" s="5"/>
      <c r="G55" s="5"/>
      <c r="H55" s="5"/>
      <c r="I55" s="5"/>
      <c r="J55" s="5"/>
      <c r="K55" s="5"/>
      <c r="L55" s="5"/>
      <c r="M55" s="5"/>
    </row>
    <row r="56" spans="1:13" x14ac:dyDescent="0.25">
      <c r="A56" s="5"/>
      <c r="B56" s="6"/>
      <c r="C56" s="6"/>
      <c r="D56" s="6"/>
      <c r="E56" s="6"/>
      <c r="F56" s="6"/>
      <c r="G56" s="6"/>
      <c r="H56" s="6"/>
      <c r="I56" s="6"/>
      <c r="J56" s="6"/>
      <c r="K56" s="6"/>
      <c r="L56" s="6"/>
      <c r="M56" s="6"/>
    </row>
    <row r="57" spans="1:13" x14ac:dyDescent="0.25">
      <c r="A57" s="8"/>
      <c r="B57" s="8"/>
      <c r="C57" s="8"/>
      <c r="D57" s="8"/>
      <c r="E57" s="8"/>
      <c r="F57" s="8"/>
      <c r="G57" s="8"/>
      <c r="H57" s="8"/>
      <c r="I57" s="8"/>
      <c r="J57" s="8"/>
      <c r="K57" s="8"/>
      <c r="L57" s="8"/>
      <c r="M57" s="8"/>
    </row>
  </sheetData>
  <sheetProtection algorithmName="SHA-512" hashValue="iF7G7nmgnuYBjIEDcCjjX8fDpoNB7D4a2M3fbQtpCinxHdYES5cluglqxPLIQMyVt86dtlgULJMWQjQoo7YeXw==" saltValue="r/5JdZbT0oHL/ztYc5QRyg==" spinCount="100000" sheet="1" objects="1" scenarios="1"/>
  <dataConsolidate>
    <dataRefs count="1">
      <dataRef ref="C2" r:id="rId1"/>
    </dataRefs>
  </dataConsolidate>
  <phoneticPr fontId="0" type="noConversion"/>
  <hyperlinks>
    <hyperlink ref="A3" location="Concept!A1" display="Concepts"/>
    <hyperlink ref="A4" location="Move!A1" display="Movement"/>
    <hyperlink ref="A5" location="SingRm!A1" display="Single Room O&amp;M"/>
    <hyperlink ref="A6" location="Indoor!A1" display="Indoor O&amp;M"/>
    <hyperlink ref="A7" location="SelfPro!A1" display="Self Protection"/>
    <hyperlink ref="A8" location="Guided!A1" display="Guided Travel"/>
    <hyperlink ref="A9" location="Cane!A1" display="Cane Skills"/>
    <hyperlink ref="A10" location="Sidewalk!A1" display="Sidewalk Travel "/>
    <hyperlink ref="A11" location="StCross!A1" display="Street Crossings"/>
    <hyperlink ref="A12" location="Orient!A1" display="Orientation Skills &amp; GPS"/>
    <hyperlink ref="A13" location="PubTran!A1" display="Public Transportation"/>
    <hyperlink ref="A14" location="Atyp!A1" display="Atypical O&amp;M"/>
    <hyperlink ref="A15" location="Rural!A1" display="Rural Travel"/>
    <hyperlink ref="A16" location="VisSpec!A1" display="Vision Specific O&amp;M Skills"/>
    <hyperlink ref="A17" location="Commun!A1" display="Community "/>
    <hyperlink ref="B2" location="'R1'!A1" display="Percent"/>
    <hyperlink ref="C2" location="'R2'!A1" display="Percent"/>
    <hyperlink ref="D2" location="'R3'!A1" display="Percent"/>
    <hyperlink ref="E2" location="'R4'!A1" display="Percent"/>
    <hyperlink ref="F2" location="'R5'!A1" display="Percent"/>
    <hyperlink ref="G2" location="'R6'!A1" display="Percent"/>
    <hyperlink ref="H2" location="'R7'!A1" display="Percent"/>
    <hyperlink ref="I2" location="'R8'!A1" display="Percent"/>
    <hyperlink ref="J2" location="'R9'!A1" display="Percent"/>
    <hyperlink ref="K2" location="'R10'!A1" display="Percent"/>
    <hyperlink ref="L2" location="'R11'!A1" display="Percent"/>
    <hyperlink ref="M2" location="'R12'!A1" display="Percent"/>
  </hyperlinks>
  <pageMargins left="0.7" right="0.7" top="0.75" bottom="0.75" header="0.3" footer="0.3"/>
  <pageSetup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0"/>
  <sheetViews>
    <sheetView workbookViewId="0"/>
  </sheetViews>
  <sheetFormatPr defaultRowHeight="12.75" x14ac:dyDescent="0.2"/>
  <cols>
    <col min="1" max="1" width="18.7109375" style="3" customWidth="1"/>
    <col min="2" max="2" width="41.5703125" style="33" customWidth="1"/>
    <col min="3" max="14" width="5.7109375" style="3" customWidth="1"/>
    <col min="15" max="15" width="173.42578125" style="3" customWidth="1"/>
    <col min="16" max="16384" width="9.140625" style="3"/>
  </cols>
  <sheetData>
    <row r="1" spans="1:15" x14ac:dyDescent="0.2">
      <c r="A1" s="61" t="s">
        <v>134</v>
      </c>
      <c r="B1" s="56"/>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96</v>
      </c>
    </row>
    <row r="2" spans="1:15" ht="27" customHeight="1" x14ac:dyDescent="0.2">
      <c r="A2" s="62"/>
      <c r="B2" s="56"/>
      <c r="C2" s="51" t="s">
        <v>27</v>
      </c>
      <c r="D2" s="51" t="s">
        <v>28</v>
      </c>
      <c r="E2" s="51" t="s">
        <v>27</v>
      </c>
      <c r="F2" s="51" t="s">
        <v>28</v>
      </c>
      <c r="G2" s="51" t="s">
        <v>27</v>
      </c>
      <c r="H2" s="51" t="s">
        <v>28</v>
      </c>
      <c r="I2" s="51" t="s">
        <v>27</v>
      </c>
      <c r="J2" s="51" t="s">
        <v>28</v>
      </c>
      <c r="K2" s="51" t="s">
        <v>27</v>
      </c>
      <c r="L2" s="51" t="s">
        <v>28</v>
      </c>
      <c r="M2" s="51" t="s">
        <v>27</v>
      </c>
      <c r="N2" s="51" t="s">
        <v>28</v>
      </c>
      <c r="O2" s="18"/>
    </row>
    <row r="3" spans="1:15" x14ac:dyDescent="0.2">
      <c r="A3" s="62" t="s">
        <v>159</v>
      </c>
      <c r="B3" s="56"/>
      <c r="C3" s="15"/>
      <c r="D3" s="40">
        <f>SUM(C4:C8)/(COUNTIF(C4:C8,"&gt;0")+0.00000001)</f>
        <v>0</v>
      </c>
      <c r="E3" s="15"/>
      <c r="F3" s="40">
        <f>SUM(E4:E8)/(COUNTIF(E4:E8,"&gt;0")+0.00000001)</f>
        <v>0</v>
      </c>
      <c r="G3" s="15"/>
      <c r="H3" s="40">
        <f>SUM(G4:G8)/(COUNTIF(G4:G8,"&gt;0")+0.00000001)</f>
        <v>0</v>
      </c>
      <c r="I3" s="15"/>
      <c r="J3" s="40">
        <f>SUM(I4:I8)/(COUNTIF(I4:I8,"&gt;0")+0.00000001)</f>
        <v>0</v>
      </c>
      <c r="K3" s="15"/>
      <c r="L3" s="40">
        <f>SUM(K4:K8)/(COUNTIF(K4:K8,"&gt;0")+0.00000001)</f>
        <v>0</v>
      </c>
      <c r="M3" s="15"/>
      <c r="N3" s="40">
        <f>SUM(M4:M8)/(COUNTIF(M4:M8,"&gt;0")+0.00000001)</f>
        <v>0</v>
      </c>
      <c r="O3" s="18"/>
    </row>
    <row r="4" spans="1:15" x14ac:dyDescent="0.2">
      <c r="A4" s="62"/>
      <c r="B4" s="56" t="s">
        <v>160</v>
      </c>
      <c r="C4" s="18"/>
      <c r="D4" s="63"/>
      <c r="E4" s="18"/>
      <c r="F4" s="63"/>
      <c r="G4" s="18"/>
      <c r="H4" s="63"/>
      <c r="I4" s="18"/>
      <c r="J4" s="63"/>
      <c r="K4" s="18"/>
      <c r="L4" s="63"/>
      <c r="M4" s="18"/>
      <c r="N4" s="63"/>
      <c r="O4" s="18"/>
    </row>
    <row r="5" spans="1:15" x14ac:dyDescent="0.2">
      <c r="A5" s="62"/>
      <c r="B5" s="56" t="s">
        <v>161</v>
      </c>
      <c r="C5" s="18"/>
      <c r="D5" s="63"/>
      <c r="E5" s="18"/>
      <c r="F5" s="63"/>
      <c r="G5" s="18"/>
      <c r="H5" s="63"/>
      <c r="I5" s="18"/>
      <c r="J5" s="63"/>
      <c r="K5" s="18"/>
      <c r="L5" s="63"/>
      <c r="M5" s="18"/>
      <c r="N5" s="63"/>
      <c r="O5" s="18"/>
    </row>
    <row r="6" spans="1:15" x14ac:dyDescent="0.2">
      <c r="A6" s="62"/>
      <c r="B6" s="56" t="s">
        <v>162</v>
      </c>
      <c r="C6" s="18"/>
      <c r="D6" s="63"/>
      <c r="E6" s="18"/>
      <c r="F6" s="63"/>
      <c r="G6" s="18"/>
      <c r="H6" s="63"/>
      <c r="I6" s="18"/>
      <c r="J6" s="63"/>
      <c r="K6" s="18"/>
      <c r="L6" s="63"/>
      <c r="M6" s="18"/>
      <c r="N6" s="63"/>
      <c r="O6" s="18"/>
    </row>
    <row r="7" spans="1:15" x14ac:dyDescent="0.2">
      <c r="A7" s="62"/>
      <c r="B7" s="56" t="s">
        <v>163</v>
      </c>
      <c r="C7" s="18"/>
      <c r="D7" s="63"/>
      <c r="E7" s="18"/>
      <c r="F7" s="63"/>
      <c r="G7" s="18"/>
      <c r="H7" s="63"/>
      <c r="I7" s="18"/>
      <c r="J7" s="63"/>
      <c r="K7" s="18"/>
      <c r="L7" s="63"/>
      <c r="M7" s="18"/>
      <c r="N7" s="63"/>
      <c r="O7" s="18"/>
    </row>
    <row r="8" spans="1:15" x14ac:dyDescent="0.2">
      <c r="A8" s="62"/>
      <c r="B8" s="56" t="s">
        <v>164</v>
      </c>
      <c r="C8" s="18"/>
      <c r="D8" s="63"/>
      <c r="E8" s="18"/>
      <c r="F8" s="63"/>
      <c r="G8" s="18"/>
      <c r="H8" s="63"/>
      <c r="I8" s="18"/>
      <c r="J8" s="63"/>
      <c r="K8" s="18"/>
      <c r="L8" s="63"/>
      <c r="M8" s="18"/>
      <c r="N8" s="63"/>
      <c r="O8" s="18"/>
    </row>
    <row r="9" spans="1:15" x14ac:dyDescent="0.2">
      <c r="A9" s="62" t="s">
        <v>128</v>
      </c>
      <c r="B9" s="56"/>
      <c r="C9" s="18"/>
      <c r="D9" s="41">
        <f>C9</f>
        <v>0</v>
      </c>
      <c r="E9" s="18"/>
      <c r="F9" s="41">
        <f>E9</f>
        <v>0</v>
      </c>
      <c r="G9" s="18"/>
      <c r="H9" s="41">
        <f>G9</f>
        <v>0</v>
      </c>
      <c r="I9" s="18"/>
      <c r="J9" s="41">
        <f>I9</f>
        <v>0</v>
      </c>
      <c r="K9" s="18"/>
      <c r="L9" s="41">
        <f>K9</f>
        <v>0</v>
      </c>
      <c r="M9" s="18"/>
      <c r="N9" s="41">
        <f>M9</f>
        <v>0</v>
      </c>
      <c r="O9" s="18"/>
    </row>
    <row r="10" spans="1:15" x14ac:dyDescent="0.2">
      <c r="A10" s="62" t="s">
        <v>61</v>
      </c>
      <c r="B10" s="56"/>
      <c r="C10" s="15"/>
      <c r="D10" s="40">
        <f>SUM(C11:C13)/(COUNTIF(C11:C13,"&gt;0")+0.00000001)</f>
        <v>0</v>
      </c>
      <c r="E10" s="15"/>
      <c r="F10" s="40">
        <f>SUM(E11:E13)/(COUNTIF(E11:E13,"&gt;0")+0.00000001)</f>
        <v>0</v>
      </c>
      <c r="G10" s="15"/>
      <c r="H10" s="40">
        <f>SUM(G11:G13)/(COUNTIF(G11:G13,"&gt;0")+0.00000001)</f>
        <v>0</v>
      </c>
      <c r="I10" s="15"/>
      <c r="J10" s="40">
        <f>SUM(I11:I13)/(COUNTIF(I11:I13,"&gt;0")+0.00000001)</f>
        <v>0</v>
      </c>
      <c r="K10" s="15"/>
      <c r="L10" s="40">
        <f>SUM(K11:K13)/(COUNTIF(K11:K13,"&gt;0")+0.00000001)</f>
        <v>0</v>
      </c>
      <c r="M10" s="15"/>
      <c r="N10" s="40">
        <f>SUM(M11:M13)/(COUNTIF(M11:M13,"&gt;0")+0.00000001)</f>
        <v>0</v>
      </c>
      <c r="O10" s="18"/>
    </row>
    <row r="11" spans="1:15" x14ac:dyDescent="0.2">
      <c r="A11" s="62"/>
      <c r="B11" s="56" t="s">
        <v>165</v>
      </c>
      <c r="C11" s="18"/>
      <c r="D11" s="63"/>
      <c r="E11" s="18"/>
      <c r="F11" s="63"/>
      <c r="G11" s="18"/>
      <c r="H11" s="63"/>
      <c r="I11" s="18"/>
      <c r="J11" s="63"/>
      <c r="K11" s="18"/>
      <c r="L11" s="63"/>
      <c r="M11" s="18"/>
      <c r="N11" s="63"/>
      <c r="O11" s="18"/>
    </row>
    <row r="12" spans="1:15" x14ac:dyDescent="0.2">
      <c r="A12" s="62"/>
      <c r="B12" s="56" t="s">
        <v>166</v>
      </c>
      <c r="C12" s="18"/>
      <c r="D12" s="63"/>
      <c r="E12" s="18"/>
      <c r="F12" s="63"/>
      <c r="G12" s="18"/>
      <c r="H12" s="63"/>
      <c r="I12" s="18"/>
      <c r="J12" s="63"/>
      <c r="K12" s="18"/>
      <c r="L12" s="63"/>
      <c r="M12" s="18"/>
      <c r="N12" s="63"/>
      <c r="O12" s="18"/>
    </row>
    <row r="13" spans="1:15" x14ac:dyDescent="0.2">
      <c r="A13" s="62"/>
      <c r="B13" s="56" t="s">
        <v>167</v>
      </c>
      <c r="C13" s="18"/>
      <c r="D13" s="63"/>
      <c r="E13" s="18"/>
      <c r="F13" s="63"/>
      <c r="G13" s="18"/>
      <c r="H13" s="63"/>
      <c r="I13" s="18"/>
      <c r="J13" s="63"/>
      <c r="K13" s="18"/>
      <c r="L13" s="63"/>
      <c r="M13" s="18"/>
      <c r="N13" s="63"/>
      <c r="O13" s="18"/>
    </row>
    <row r="14" spans="1:15" x14ac:dyDescent="0.2">
      <c r="A14" s="62" t="s">
        <v>62</v>
      </c>
      <c r="B14" s="56"/>
      <c r="C14" s="15"/>
      <c r="D14" s="40">
        <f>SUM(C15:C17)/(COUNTIF(C15:C17,"&gt;0")+0.00000001)</f>
        <v>0</v>
      </c>
      <c r="E14" s="15"/>
      <c r="F14" s="40">
        <f>SUM(E15:E17)/(COUNTIF(E15:E17,"&gt;0")+0.00000001)</f>
        <v>0</v>
      </c>
      <c r="G14" s="15"/>
      <c r="H14" s="40">
        <f>SUM(G15:G17)/(COUNTIF(G15:G17,"&gt;0")+0.00000001)</f>
        <v>0</v>
      </c>
      <c r="I14" s="15"/>
      <c r="J14" s="40">
        <f>SUM(I15:I17)/(COUNTIF(I15:I17,"&gt;0")+0.00000001)</f>
        <v>0</v>
      </c>
      <c r="K14" s="15"/>
      <c r="L14" s="40">
        <f>SUM(K15:K17)/(COUNTIF(K15:K17,"&gt;0")+0.00000001)</f>
        <v>0</v>
      </c>
      <c r="M14" s="15"/>
      <c r="N14" s="40">
        <f>SUM(M15:M17)/(COUNTIF(M15:M17,"&gt;0")+0.00000001)</f>
        <v>0</v>
      </c>
      <c r="O14" s="18"/>
    </row>
    <row r="15" spans="1:15" x14ac:dyDescent="0.2">
      <c r="A15" s="62"/>
      <c r="B15" s="56" t="s">
        <v>168</v>
      </c>
      <c r="C15" s="18"/>
      <c r="D15" s="63"/>
      <c r="E15" s="18"/>
      <c r="F15" s="63"/>
      <c r="G15" s="18"/>
      <c r="H15" s="63"/>
      <c r="I15" s="18"/>
      <c r="J15" s="63"/>
      <c r="K15" s="18"/>
      <c r="L15" s="63"/>
      <c r="M15" s="18"/>
      <c r="N15" s="63"/>
      <c r="O15" s="18"/>
    </row>
    <row r="16" spans="1:15" ht="13.5" customHeight="1" x14ac:dyDescent="0.2">
      <c r="A16" s="62"/>
      <c r="B16" s="56" t="s">
        <v>169</v>
      </c>
      <c r="C16" s="18"/>
      <c r="D16" s="64"/>
      <c r="E16" s="18"/>
      <c r="F16" s="64"/>
      <c r="G16" s="18"/>
      <c r="H16" s="64"/>
      <c r="I16" s="18"/>
      <c r="J16" s="64"/>
      <c r="K16" s="18"/>
      <c r="L16" s="64"/>
      <c r="M16" s="18"/>
      <c r="N16" s="64"/>
      <c r="O16" s="18"/>
    </row>
    <row r="17" spans="1:15" x14ac:dyDescent="0.2">
      <c r="A17" s="62"/>
      <c r="B17" s="56" t="s">
        <v>170</v>
      </c>
      <c r="C17" s="18"/>
      <c r="D17" s="63"/>
      <c r="E17" s="18"/>
      <c r="F17" s="63"/>
      <c r="G17" s="18"/>
      <c r="H17" s="63"/>
      <c r="I17" s="18"/>
      <c r="J17" s="63"/>
      <c r="K17" s="18"/>
      <c r="L17" s="63"/>
      <c r="M17" s="18"/>
      <c r="N17" s="63"/>
      <c r="O17" s="18"/>
    </row>
    <row r="18" spans="1:15" x14ac:dyDescent="0.2">
      <c r="A18" s="65" t="s">
        <v>89</v>
      </c>
      <c r="B18" s="66"/>
      <c r="C18" s="22"/>
      <c r="D18" s="40">
        <f>SUM(C19:C33)/(COUNTIF(C19:C33,"&gt;0")+0.00000001)</f>
        <v>0</v>
      </c>
      <c r="E18" s="22"/>
      <c r="F18" s="40">
        <f>SUM(E19:E33)/(COUNTIF(E19:E33,"&gt;0")+0.00000001)</f>
        <v>0</v>
      </c>
      <c r="G18" s="22"/>
      <c r="H18" s="40">
        <f>SUM(G19:G33)/(COUNTIF(G19:G33,"&gt;0")+0.00000001)</f>
        <v>0</v>
      </c>
      <c r="I18" s="22"/>
      <c r="J18" s="40">
        <f>SUM(I19:I33)/(COUNTIF(I19:I33,"&gt;0")+0.00000001)</f>
        <v>0</v>
      </c>
      <c r="K18" s="22"/>
      <c r="L18" s="40">
        <f>SUM(K19:K33)/(COUNTIF(K19:K33,"&gt;0")+0.00000001)</f>
        <v>0</v>
      </c>
      <c r="M18" s="22"/>
      <c r="N18" s="40">
        <f>SUM(M19:M33)/(COUNTIF(M19:M33,"&gt;0")+0.00000001)</f>
        <v>0</v>
      </c>
      <c r="O18" s="18"/>
    </row>
    <row r="19" spans="1:15" x14ac:dyDescent="0.2">
      <c r="A19" s="65"/>
      <c r="B19" s="56" t="s">
        <v>171</v>
      </c>
      <c r="C19" s="23"/>
      <c r="D19" s="67"/>
      <c r="E19" s="23"/>
      <c r="F19" s="67"/>
      <c r="G19" s="23"/>
      <c r="H19" s="67"/>
      <c r="I19" s="23"/>
      <c r="J19" s="67"/>
      <c r="K19" s="23"/>
      <c r="L19" s="67"/>
      <c r="M19" s="23"/>
      <c r="N19" s="67"/>
      <c r="O19" s="18"/>
    </row>
    <row r="20" spans="1:15" x14ac:dyDescent="0.2">
      <c r="A20" s="65"/>
      <c r="B20" s="56" t="s">
        <v>172</v>
      </c>
      <c r="C20" s="23"/>
      <c r="D20" s="67"/>
      <c r="E20" s="23"/>
      <c r="F20" s="67"/>
      <c r="G20" s="23"/>
      <c r="H20" s="67"/>
      <c r="I20" s="23"/>
      <c r="J20" s="67"/>
      <c r="K20" s="23"/>
      <c r="L20" s="67"/>
      <c r="M20" s="23"/>
      <c r="N20" s="67"/>
      <c r="O20" s="18"/>
    </row>
    <row r="21" spans="1:15" ht="25.5" x14ac:dyDescent="0.2">
      <c r="A21" s="65"/>
      <c r="B21" s="66" t="s">
        <v>173</v>
      </c>
      <c r="C21" s="23"/>
      <c r="D21" s="67"/>
      <c r="E21" s="23"/>
      <c r="F21" s="67"/>
      <c r="G21" s="23"/>
      <c r="H21" s="67"/>
      <c r="I21" s="23"/>
      <c r="J21" s="67"/>
      <c r="K21" s="23"/>
      <c r="L21" s="67"/>
      <c r="M21" s="23"/>
      <c r="N21" s="67"/>
      <c r="O21" s="18"/>
    </row>
    <row r="22" spans="1:15" ht="38.25" x14ac:dyDescent="0.2">
      <c r="A22" s="65"/>
      <c r="B22" s="66" t="s">
        <v>174</v>
      </c>
      <c r="C22" s="23"/>
      <c r="D22" s="67"/>
      <c r="E22" s="23"/>
      <c r="F22" s="67"/>
      <c r="G22" s="23"/>
      <c r="H22" s="67"/>
      <c r="I22" s="23"/>
      <c r="J22" s="67"/>
      <c r="K22" s="23"/>
      <c r="L22" s="67"/>
      <c r="M22" s="23"/>
      <c r="N22" s="67"/>
      <c r="O22" s="18"/>
    </row>
    <row r="23" spans="1:15" ht="38.25" x14ac:dyDescent="0.2">
      <c r="A23" s="65"/>
      <c r="B23" s="66" t="s">
        <v>175</v>
      </c>
      <c r="C23" s="23"/>
      <c r="D23" s="67"/>
      <c r="E23" s="23"/>
      <c r="F23" s="67"/>
      <c r="G23" s="23"/>
      <c r="H23" s="67"/>
      <c r="I23" s="23"/>
      <c r="J23" s="67"/>
      <c r="K23" s="23"/>
      <c r="L23" s="67"/>
      <c r="M23" s="23"/>
      <c r="N23" s="67"/>
      <c r="O23" s="18"/>
    </row>
    <row r="24" spans="1:15" ht="25.5" x14ac:dyDescent="0.2">
      <c r="A24" s="65"/>
      <c r="B24" s="66" t="s">
        <v>176</v>
      </c>
      <c r="C24" s="24"/>
      <c r="D24" s="67"/>
      <c r="E24" s="24"/>
      <c r="F24" s="67"/>
      <c r="G24" s="24"/>
      <c r="H24" s="67"/>
      <c r="I24" s="24"/>
      <c r="J24" s="67"/>
      <c r="K24" s="24"/>
      <c r="L24" s="67"/>
      <c r="M24" s="24"/>
      <c r="N24" s="67"/>
      <c r="O24" s="17"/>
    </row>
    <row r="25" spans="1:15" ht="25.5" x14ac:dyDescent="0.2">
      <c r="A25" s="65"/>
      <c r="B25" s="66" t="s">
        <v>177</v>
      </c>
      <c r="C25" s="24"/>
      <c r="D25" s="67"/>
      <c r="E25" s="24"/>
      <c r="F25" s="67"/>
      <c r="G25" s="24"/>
      <c r="H25" s="67"/>
      <c r="I25" s="24"/>
      <c r="J25" s="67"/>
      <c r="K25" s="24"/>
      <c r="L25" s="67"/>
      <c r="M25" s="24"/>
      <c r="N25" s="67"/>
      <c r="O25" s="18"/>
    </row>
    <row r="26" spans="1:15" ht="25.5" x14ac:dyDescent="0.2">
      <c r="A26" s="65"/>
      <c r="B26" s="66" t="s">
        <v>178</v>
      </c>
      <c r="C26" s="24"/>
      <c r="D26" s="67"/>
      <c r="E26" s="24"/>
      <c r="F26" s="67"/>
      <c r="G26" s="24"/>
      <c r="H26" s="67"/>
      <c r="I26" s="24"/>
      <c r="J26" s="67"/>
      <c r="K26" s="24"/>
      <c r="L26" s="67"/>
      <c r="M26" s="24"/>
      <c r="N26" s="67"/>
      <c r="O26" s="18"/>
    </row>
    <row r="27" spans="1:15" x14ac:dyDescent="0.2">
      <c r="A27" s="65"/>
      <c r="B27" s="56" t="s">
        <v>179</v>
      </c>
      <c r="C27" s="23"/>
      <c r="D27" s="67"/>
      <c r="E27" s="23"/>
      <c r="F27" s="67"/>
      <c r="G27" s="23"/>
      <c r="H27" s="67"/>
      <c r="I27" s="23"/>
      <c r="J27" s="67"/>
      <c r="K27" s="23"/>
      <c r="L27" s="67"/>
      <c r="M27" s="23"/>
      <c r="N27" s="67"/>
      <c r="O27" s="18"/>
    </row>
    <row r="28" spans="1:15" x14ac:dyDescent="0.2">
      <c r="A28" s="65"/>
      <c r="B28" s="56" t="s">
        <v>180</v>
      </c>
      <c r="C28" s="23"/>
      <c r="D28" s="67"/>
      <c r="E28" s="23"/>
      <c r="F28" s="67"/>
      <c r="G28" s="23"/>
      <c r="H28" s="67"/>
      <c r="I28" s="23"/>
      <c r="J28" s="67"/>
      <c r="K28" s="23"/>
      <c r="L28" s="67"/>
      <c r="M28" s="23"/>
      <c r="N28" s="67"/>
      <c r="O28" s="18"/>
    </row>
    <row r="29" spans="1:15" x14ac:dyDescent="0.2">
      <c r="A29" s="65"/>
      <c r="B29" s="56" t="s">
        <v>181</v>
      </c>
      <c r="C29" s="23"/>
      <c r="D29" s="67"/>
      <c r="E29" s="23"/>
      <c r="F29" s="67"/>
      <c r="G29" s="23"/>
      <c r="H29" s="67"/>
      <c r="I29" s="23"/>
      <c r="J29" s="67"/>
      <c r="K29" s="23"/>
      <c r="L29" s="67"/>
      <c r="M29" s="23"/>
      <c r="N29" s="67"/>
      <c r="O29" s="18"/>
    </row>
    <row r="30" spans="1:15" x14ac:dyDescent="0.2">
      <c r="A30" s="65"/>
      <c r="B30" s="56" t="s">
        <v>182</v>
      </c>
      <c r="C30" s="23"/>
      <c r="D30" s="67"/>
      <c r="E30" s="23"/>
      <c r="F30" s="67"/>
      <c r="G30" s="23"/>
      <c r="H30" s="67"/>
      <c r="I30" s="23"/>
      <c r="J30" s="67"/>
      <c r="K30" s="23"/>
      <c r="L30" s="67"/>
      <c r="M30" s="23"/>
      <c r="N30" s="67"/>
      <c r="O30" s="18"/>
    </row>
    <row r="31" spans="1:15" x14ac:dyDescent="0.2">
      <c r="A31" s="65"/>
      <c r="B31" s="56" t="s">
        <v>183</v>
      </c>
      <c r="C31" s="23"/>
      <c r="D31" s="67"/>
      <c r="E31" s="23"/>
      <c r="F31" s="67"/>
      <c r="G31" s="23"/>
      <c r="H31" s="67"/>
      <c r="I31" s="23"/>
      <c r="J31" s="67"/>
      <c r="K31" s="23"/>
      <c r="L31" s="67"/>
      <c r="M31" s="23"/>
      <c r="N31" s="67"/>
      <c r="O31" s="18"/>
    </row>
    <row r="32" spans="1:15" x14ac:dyDescent="0.2">
      <c r="A32" s="65"/>
      <c r="B32" s="68" t="s">
        <v>184</v>
      </c>
      <c r="C32" s="23"/>
      <c r="D32" s="67"/>
      <c r="E32" s="23"/>
      <c r="F32" s="67"/>
      <c r="G32" s="23"/>
      <c r="H32" s="67"/>
      <c r="I32" s="23"/>
      <c r="J32" s="67"/>
      <c r="K32" s="23"/>
      <c r="L32" s="67"/>
      <c r="M32" s="23"/>
      <c r="N32" s="67"/>
      <c r="O32" s="18"/>
    </row>
    <row r="33" spans="1:15" ht="25.5" x14ac:dyDescent="0.2">
      <c r="A33" s="62"/>
      <c r="B33" s="68" t="s">
        <v>737</v>
      </c>
      <c r="C33" s="23"/>
      <c r="D33" s="67"/>
      <c r="E33" s="23"/>
      <c r="F33" s="67"/>
      <c r="G33" s="23"/>
      <c r="H33" s="67"/>
      <c r="I33" s="23"/>
      <c r="J33" s="67"/>
      <c r="K33" s="23"/>
      <c r="L33" s="67"/>
      <c r="M33" s="23"/>
      <c r="N33" s="67"/>
      <c r="O33" s="18"/>
    </row>
    <row r="34" spans="1:15" x14ac:dyDescent="0.2">
      <c r="A34" s="65" t="s">
        <v>91</v>
      </c>
      <c r="B34" s="66"/>
      <c r="C34" s="22"/>
      <c r="D34" s="40">
        <f>SUM(C35:C52)/(COUNTIF(C35:C52,"&gt;0")+0.00000001)</f>
        <v>0</v>
      </c>
      <c r="E34" s="22"/>
      <c r="F34" s="40">
        <f>SUM(E35:E52)/(COUNTIF(E35:E52,"&gt;0")+0.00000001)</f>
        <v>0</v>
      </c>
      <c r="G34" s="22"/>
      <c r="H34" s="40">
        <f>SUM(G35:G52)/(COUNTIF(G35:G52,"&gt;0")+0.00000001)</f>
        <v>0</v>
      </c>
      <c r="I34" s="22"/>
      <c r="J34" s="40">
        <f>SUM(I35:I52)/(COUNTIF(I35:I52,"&gt;0")+0.00000001)</f>
        <v>0</v>
      </c>
      <c r="K34" s="22"/>
      <c r="L34" s="40">
        <f>SUM(K35:K52)/(COUNTIF(K35:K52,"&gt;0")+0.00000001)</f>
        <v>0</v>
      </c>
      <c r="M34" s="22"/>
      <c r="N34" s="40">
        <f>SUM(M35:M52)/(COUNTIF(M35:M52,"&gt;0")+0.00000001)</f>
        <v>0</v>
      </c>
      <c r="O34" s="18"/>
    </row>
    <row r="35" spans="1:15" x14ac:dyDescent="0.2">
      <c r="A35" s="65"/>
      <c r="B35" s="66" t="s">
        <v>187</v>
      </c>
      <c r="C35" s="23"/>
      <c r="D35" s="67"/>
      <c r="E35" s="23"/>
      <c r="F35" s="67"/>
      <c r="G35" s="23"/>
      <c r="H35" s="67"/>
      <c r="I35" s="23"/>
      <c r="J35" s="67"/>
      <c r="K35" s="23"/>
      <c r="L35" s="67"/>
      <c r="M35" s="23"/>
      <c r="N35" s="67"/>
      <c r="O35" s="18"/>
    </row>
    <row r="36" spans="1:15" ht="25.5" x14ac:dyDescent="0.2">
      <c r="A36" s="65"/>
      <c r="B36" s="56" t="s">
        <v>185</v>
      </c>
      <c r="C36" s="23"/>
      <c r="D36" s="67"/>
      <c r="E36" s="23"/>
      <c r="F36" s="67"/>
      <c r="G36" s="23"/>
      <c r="H36" s="67"/>
      <c r="I36" s="23"/>
      <c r="J36" s="67"/>
      <c r="K36" s="23"/>
      <c r="L36" s="67"/>
      <c r="M36" s="23"/>
      <c r="N36" s="67"/>
      <c r="O36" s="18"/>
    </row>
    <row r="37" spans="1:15" ht="25.5" x14ac:dyDescent="0.2">
      <c r="A37" s="65"/>
      <c r="B37" s="56" t="s">
        <v>186</v>
      </c>
      <c r="C37" s="23"/>
      <c r="D37" s="67"/>
      <c r="E37" s="23"/>
      <c r="F37" s="67"/>
      <c r="G37" s="23"/>
      <c r="H37" s="67"/>
      <c r="I37" s="23"/>
      <c r="J37" s="67"/>
      <c r="K37" s="23"/>
      <c r="L37" s="67"/>
      <c r="M37" s="23"/>
      <c r="N37" s="67"/>
      <c r="O37" s="18"/>
    </row>
    <row r="38" spans="1:15" x14ac:dyDescent="0.2">
      <c r="A38" s="65"/>
      <c r="B38" s="56" t="s">
        <v>188</v>
      </c>
      <c r="C38" s="23"/>
      <c r="D38" s="67"/>
      <c r="E38" s="23"/>
      <c r="F38" s="67"/>
      <c r="G38" s="23"/>
      <c r="H38" s="67"/>
      <c r="I38" s="23"/>
      <c r="J38" s="67"/>
      <c r="K38" s="23"/>
      <c r="L38" s="67"/>
      <c r="M38" s="23"/>
      <c r="N38" s="67"/>
      <c r="O38" s="18"/>
    </row>
    <row r="39" spans="1:15" ht="25.5" x14ac:dyDescent="0.2">
      <c r="A39" s="69" t="s">
        <v>129</v>
      </c>
      <c r="B39" s="56" t="s">
        <v>233</v>
      </c>
      <c r="C39" s="23"/>
      <c r="D39" s="67"/>
      <c r="E39" s="23"/>
      <c r="F39" s="67"/>
      <c r="G39" s="23"/>
      <c r="H39" s="67"/>
      <c r="I39" s="23"/>
      <c r="J39" s="67"/>
      <c r="K39" s="23"/>
      <c r="L39" s="67"/>
      <c r="M39" s="23"/>
      <c r="N39" s="67"/>
      <c r="O39" s="18"/>
    </row>
    <row r="40" spans="1:15" ht="25.5" x14ac:dyDescent="0.2">
      <c r="A40" s="65"/>
      <c r="B40" s="56" t="s">
        <v>234</v>
      </c>
      <c r="C40" s="23"/>
      <c r="D40" s="67"/>
      <c r="E40" s="23"/>
      <c r="F40" s="67"/>
      <c r="G40" s="23"/>
      <c r="H40" s="67"/>
      <c r="I40" s="23"/>
      <c r="J40" s="67"/>
      <c r="K40" s="23"/>
      <c r="L40" s="67"/>
      <c r="M40" s="23"/>
      <c r="N40" s="67"/>
      <c r="O40" s="18"/>
    </row>
    <row r="41" spans="1:15" ht="25.5" x14ac:dyDescent="0.2">
      <c r="A41" s="65"/>
      <c r="B41" s="56" t="s">
        <v>235</v>
      </c>
      <c r="C41" s="23"/>
      <c r="D41" s="67"/>
      <c r="E41" s="23"/>
      <c r="F41" s="67"/>
      <c r="G41" s="23"/>
      <c r="H41" s="67"/>
      <c r="I41" s="23"/>
      <c r="J41" s="67"/>
      <c r="K41" s="23"/>
      <c r="L41" s="67"/>
      <c r="M41" s="23"/>
      <c r="N41" s="67"/>
      <c r="O41" s="18"/>
    </row>
    <row r="42" spans="1:15" ht="25.5" x14ac:dyDescent="0.2">
      <c r="A42" s="65"/>
      <c r="B42" s="56" t="s">
        <v>236</v>
      </c>
      <c r="C42" s="23"/>
      <c r="D42" s="67"/>
      <c r="E42" s="23"/>
      <c r="F42" s="67"/>
      <c r="G42" s="23"/>
      <c r="H42" s="67"/>
      <c r="I42" s="23"/>
      <c r="J42" s="67"/>
      <c r="K42" s="23"/>
      <c r="L42" s="67"/>
      <c r="M42" s="23"/>
      <c r="N42" s="67"/>
      <c r="O42" s="18"/>
    </row>
    <row r="43" spans="1:15" ht="38.25" x14ac:dyDescent="0.2">
      <c r="A43" s="65"/>
      <c r="B43" s="56" t="s">
        <v>237</v>
      </c>
      <c r="C43" s="23"/>
      <c r="D43" s="67"/>
      <c r="E43" s="23"/>
      <c r="F43" s="67"/>
      <c r="G43" s="23"/>
      <c r="H43" s="67"/>
      <c r="I43" s="23"/>
      <c r="J43" s="67"/>
      <c r="K43" s="23"/>
      <c r="L43" s="67"/>
      <c r="M43" s="23"/>
      <c r="N43" s="67"/>
      <c r="O43" s="17"/>
    </row>
    <row r="44" spans="1:15" ht="40.5" customHeight="1" x14ac:dyDescent="0.2">
      <c r="A44" s="44" t="s">
        <v>130</v>
      </c>
      <c r="B44" s="56" t="s">
        <v>238</v>
      </c>
      <c r="C44" s="23"/>
      <c r="D44" s="67"/>
      <c r="E44" s="23"/>
      <c r="F44" s="67"/>
      <c r="G44" s="23"/>
      <c r="H44" s="67"/>
      <c r="I44" s="23"/>
      <c r="J44" s="67"/>
      <c r="K44" s="23"/>
      <c r="L44" s="67"/>
      <c r="M44" s="23"/>
      <c r="N44" s="67"/>
      <c r="O44" s="18"/>
    </row>
    <row r="45" spans="1:15" ht="38.25" x14ac:dyDescent="0.2">
      <c r="A45" s="69"/>
      <c r="B45" s="56" t="s">
        <v>239</v>
      </c>
      <c r="C45" s="23"/>
      <c r="D45" s="67"/>
      <c r="E45" s="23"/>
      <c r="F45" s="67"/>
      <c r="G45" s="23"/>
      <c r="H45" s="67"/>
      <c r="I45" s="23"/>
      <c r="J45" s="67"/>
      <c r="K45" s="23"/>
      <c r="L45" s="67"/>
      <c r="M45" s="23"/>
      <c r="N45" s="67"/>
      <c r="O45" s="18"/>
    </row>
    <row r="46" spans="1:15" ht="25.5" x14ac:dyDescent="0.2">
      <c r="A46" s="70" t="s">
        <v>131</v>
      </c>
      <c r="B46" s="56" t="s">
        <v>240</v>
      </c>
      <c r="C46" s="23"/>
      <c r="D46" s="67"/>
      <c r="E46" s="23"/>
      <c r="F46" s="67"/>
      <c r="G46" s="23"/>
      <c r="H46" s="67"/>
      <c r="I46" s="23"/>
      <c r="J46" s="67"/>
      <c r="K46" s="23"/>
      <c r="L46" s="67"/>
      <c r="M46" s="23"/>
      <c r="N46" s="67"/>
      <c r="O46" s="18"/>
    </row>
    <row r="47" spans="1:15" ht="38.25" x14ac:dyDescent="0.2">
      <c r="A47" s="69"/>
      <c r="B47" s="56" t="s">
        <v>241</v>
      </c>
      <c r="C47" s="23"/>
      <c r="D47" s="67"/>
      <c r="E47" s="23"/>
      <c r="F47" s="67"/>
      <c r="G47" s="23"/>
      <c r="H47" s="67"/>
      <c r="I47" s="23"/>
      <c r="J47" s="67"/>
      <c r="K47" s="23"/>
      <c r="L47" s="67"/>
      <c r="M47" s="23"/>
      <c r="N47" s="67"/>
      <c r="O47" s="18"/>
    </row>
    <row r="48" spans="1:15" ht="39.75" customHeight="1" x14ac:dyDescent="0.2">
      <c r="A48" s="69"/>
      <c r="B48" s="56" t="s">
        <v>242</v>
      </c>
      <c r="C48" s="23"/>
      <c r="D48" s="67"/>
      <c r="E48" s="23"/>
      <c r="F48" s="67"/>
      <c r="G48" s="23"/>
      <c r="H48" s="67"/>
      <c r="I48" s="23"/>
      <c r="J48" s="67"/>
      <c r="K48" s="23"/>
      <c r="L48" s="67"/>
      <c r="M48" s="23"/>
      <c r="N48" s="67"/>
      <c r="O48" s="18"/>
    </row>
    <row r="49" spans="1:15" ht="41.25" customHeight="1" x14ac:dyDescent="0.2">
      <c r="A49" s="69"/>
      <c r="B49" s="56" t="s">
        <v>243</v>
      </c>
      <c r="C49" s="23"/>
      <c r="D49" s="67"/>
      <c r="E49" s="23"/>
      <c r="F49" s="67"/>
      <c r="G49" s="23"/>
      <c r="H49" s="67"/>
      <c r="I49" s="23"/>
      <c r="J49" s="67"/>
      <c r="K49" s="23"/>
      <c r="L49" s="67"/>
      <c r="M49" s="23"/>
      <c r="N49" s="67"/>
      <c r="O49" s="18"/>
    </row>
    <row r="50" spans="1:15" ht="39.75" customHeight="1" x14ac:dyDescent="0.2">
      <c r="A50" s="69" t="s">
        <v>132</v>
      </c>
      <c r="B50" s="56" t="s">
        <v>244</v>
      </c>
      <c r="C50" s="23"/>
      <c r="D50" s="67"/>
      <c r="E50" s="23"/>
      <c r="F50" s="67"/>
      <c r="G50" s="23"/>
      <c r="H50" s="67"/>
      <c r="I50" s="23"/>
      <c r="J50" s="67"/>
      <c r="K50" s="23"/>
      <c r="L50" s="67"/>
      <c r="M50" s="23"/>
      <c r="N50" s="67"/>
      <c r="O50" s="18"/>
    </row>
    <row r="51" spans="1:15" ht="28.5" customHeight="1" x14ac:dyDescent="0.2">
      <c r="A51" s="65"/>
      <c r="B51" s="56" t="s">
        <v>245</v>
      </c>
      <c r="C51" s="23"/>
      <c r="D51" s="67"/>
      <c r="E51" s="23"/>
      <c r="F51" s="67"/>
      <c r="G51" s="23"/>
      <c r="H51" s="67"/>
      <c r="I51" s="23"/>
      <c r="J51" s="67"/>
      <c r="K51" s="23"/>
      <c r="L51" s="67"/>
      <c r="M51" s="23"/>
      <c r="N51" s="67"/>
      <c r="O51" s="18"/>
    </row>
    <row r="52" spans="1:15" ht="25.5" x14ac:dyDescent="0.2">
      <c r="A52" s="65"/>
      <c r="B52" s="56" t="s">
        <v>246</v>
      </c>
      <c r="C52" s="23"/>
      <c r="D52" s="67"/>
      <c r="E52" s="23"/>
      <c r="F52" s="67"/>
      <c r="G52" s="23"/>
      <c r="H52" s="67"/>
      <c r="I52" s="23"/>
      <c r="J52" s="67"/>
      <c r="K52" s="23"/>
      <c r="L52" s="67"/>
      <c r="M52" s="23"/>
      <c r="N52" s="67"/>
      <c r="O52" s="18"/>
    </row>
    <row r="53" spans="1:15" x14ac:dyDescent="0.2">
      <c r="A53" s="65" t="s">
        <v>90</v>
      </c>
      <c r="B53" s="66"/>
      <c r="C53" s="22"/>
      <c r="D53" s="40">
        <f>SUM(C54:C74)/(COUNTIF(C54:C74,"&gt;0")+0.00000001)</f>
        <v>0</v>
      </c>
      <c r="E53" s="22"/>
      <c r="F53" s="40">
        <f>SUM(E54:E74)/(COUNTIF(E54:E74,"&gt;0")+0.00000001)</f>
        <v>0</v>
      </c>
      <c r="G53" s="22"/>
      <c r="H53" s="40">
        <f>SUM(G54:G74)/(COUNTIF(G54:G74,"&gt;0")+0.00000001)</f>
        <v>0</v>
      </c>
      <c r="I53" s="22"/>
      <c r="J53" s="40">
        <f>SUM(I54:I74)/(COUNTIF(I54:I74,"&gt;0")+0.00000001)</f>
        <v>0</v>
      </c>
      <c r="K53" s="22"/>
      <c r="L53" s="40">
        <f>SUM(K54:K74)/(COUNTIF(K54:K74,"&gt;0")+0.00000001)</f>
        <v>0</v>
      </c>
      <c r="M53" s="22"/>
      <c r="N53" s="40">
        <f>SUM(M54:M74)/(COUNTIF(M54:M74,"&gt;0")+0.00000001)</f>
        <v>0</v>
      </c>
      <c r="O53" s="18"/>
    </row>
    <row r="54" spans="1:15" ht="14.25" customHeight="1" x14ac:dyDescent="0.2">
      <c r="A54" s="65"/>
      <c r="B54" s="66" t="s">
        <v>189</v>
      </c>
      <c r="C54" s="23"/>
      <c r="D54" s="67"/>
      <c r="E54" s="23"/>
      <c r="F54" s="67"/>
      <c r="G54" s="23"/>
      <c r="H54" s="67"/>
      <c r="I54" s="23"/>
      <c r="J54" s="67"/>
      <c r="K54" s="23"/>
      <c r="L54" s="67"/>
      <c r="M54" s="23"/>
      <c r="N54" s="67"/>
      <c r="O54" s="18"/>
    </row>
    <row r="55" spans="1:15" ht="15" customHeight="1" x14ac:dyDescent="0.2">
      <c r="A55" s="65"/>
      <c r="B55" s="56" t="s">
        <v>190</v>
      </c>
      <c r="C55" s="23"/>
      <c r="D55" s="67"/>
      <c r="E55" s="23"/>
      <c r="F55" s="67"/>
      <c r="G55" s="23"/>
      <c r="H55" s="67"/>
      <c r="I55" s="23"/>
      <c r="J55" s="67"/>
      <c r="K55" s="23"/>
      <c r="L55" s="67"/>
      <c r="M55" s="23"/>
      <c r="N55" s="67"/>
      <c r="O55" s="18"/>
    </row>
    <row r="56" spans="1:15" ht="25.5" x14ac:dyDescent="0.2">
      <c r="A56" s="65"/>
      <c r="B56" s="56" t="s">
        <v>191</v>
      </c>
      <c r="C56" s="23"/>
      <c r="D56" s="67"/>
      <c r="E56" s="23"/>
      <c r="F56" s="67"/>
      <c r="G56" s="23"/>
      <c r="H56" s="67"/>
      <c r="I56" s="23"/>
      <c r="J56" s="67"/>
      <c r="K56" s="23"/>
      <c r="L56" s="67"/>
      <c r="M56" s="23"/>
      <c r="N56" s="67"/>
      <c r="O56" s="18"/>
    </row>
    <row r="57" spans="1:15" x14ac:dyDescent="0.2">
      <c r="A57" s="65"/>
      <c r="B57" s="56" t="s">
        <v>192</v>
      </c>
      <c r="C57" s="23"/>
      <c r="D57" s="67"/>
      <c r="E57" s="23"/>
      <c r="F57" s="67"/>
      <c r="G57" s="23"/>
      <c r="H57" s="67"/>
      <c r="I57" s="23"/>
      <c r="J57" s="67"/>
      <c r="K57" s="23"/>
      <c r="L57" s="67"/>
      <c r="M57" s="23"/>
      <c r="N57" s="67"/>
      <c r="O57" s="18"/>
    </row>
    <row r="58" spans="1:15" ht="25.5" x14ac:dyDescent="0.2">
      <c r="A58" s="69" t="s">
        <v>129</v>
      </c>
      <c r="B58" s="56" t="s">
        <v>247</v>
      </c>
      <c r="C58" s="23"/>
      <c r="D58" s="67"/>
      <c r="E58" s="23"/>
      <c r="F58" s="67"/>
      <c r="G58" s="23"/>
      <c r="H58" s="67"/>
      <c r="I58" s="23"/>
      <c r="J58" s="67"/>
      <c r="K58" s="23"/>
      <c r="L58" s="67"/>
      <c r="M58" s="23"/>
      <c r="N58" s="67"/>
      <c r="O58" s="18"/>
    </row>
    <row r="59" spans="1:15" ht="27" customHeight="1" x14ac:dyDescent="0.2">
      <c r="A59" s="65"/>
      <c r="B59" s="56" t="s">
        <v>248</v>
      </c>
      <c r="C59" s="23"/>
      <c r="D59" s="67"/>
      <c r="E59" s="23"/>
      <c r="F59" s="67"/>
      <c r="G59" s="23"/>
      <c r="H59" s="67"/>
      <c r="I59" s="23"/>
      <c r="J59" s="67"/>
      <c r="K59" s="23"/>
      <c r="L59" s="67"/>
      <c r="M59" s="23"/>
      <c r="N59" s="67"/>
      <c r="O59" s="18"/>
    </row>
    <row r="60" spans="1:15" ht="27" customHeight="1" x14ac:dyDescent="0.2">
      <c r="A60" s="65"/>
      <c r="B60" s="56" t="s">
        <v>249</v>
      </c>
      <c r="C60" s="23"/>
      <c r="D60" s="67"/>
      <c r="E60" s="23"/>
      <c r="F60" s="67"/>
      <c r="G60" s="23"/>
      <c r="H60" s="67"/>
      <c r="I60" s="23"/>
      <c r="J60" s="67"/>
      <c r="K60" s="23"/>
      <c r="L60" s="67"/>
      <c r="M60" s="23"/>
      <c r="N60" s="67"/>
      <c r="O60" s="18"/>
    </row>
    <row r="61" spans="1:15" ht="25.5" x14ac:dyDescent="0.2">
      <c r="A61" s="65"/>
      <c r="B61" s="56" t="s">
        <v>250</v>
      </c>
      <c r="C61" s="23"/>
      <c r="D61" s="67"/>
      <c r="E61" s="23"/>
      <c r="F61" s="67"/>
      <c r="G61" s="23"/>
      <c r="H61" s="67"/>
      <c r="I61" s="23"/>
      <c r="J61" s="67"/>
      <c r="K61" s="23"/>
      <c r="L61" s="67"/>
      <c r="M61" s="23"/>
      <c r="N61" s="67"/>
      <c r="O61" s="18"/>
    </row>
    <row r="62" spans="1:15" ht="38.25" x14ac:dyDescent="0.2">
      <c r="A62" s="65"/>
      <c r="B62" s="56" t="s">
        <v>251</v>
      </c>
      <c r="C62" s="23"/>
      <c r="D62" s="67"/>
      <c r="E62" s="23"/>
      <c r="F62" s="67"/>
      <c r="G62" s="23"/>
      <c r="H62" s="67"/>
      <c r="I62" s="23"/>
      <c r="J62" s="67"/>
      <c r="K62" s="23"/>
      <c r="L62" s="67"/>
      <c r="M62" s="23"/>
      <c r="N62" s="67"/>
      <c r="O62" s="18"/>
    </row>
    <row r="63" spans="1:15" ht="38.25" x14ac:dyDescent="0.2">
      <c r="A63" s="71" t="s">
        <v>133</v>
      </c>
      <c r="B63" s="56" t="s">
        <v>252</v>
      </c>
      <c r="C63" s="23"/>
      <c r="D63" s="67"/>
      <c r="E63" s="23"/>
      <c r="F63" s="67"/>
      <c r="G63" s="23"/>
      <c r="H63" s="67"/>
      <c r="I63" s="23"/>
      <c r="J63" s="67"/>
      <c r="K63" s="23"/>
      <c r="L63" s="67"/>
      <c r="M63" s="23"/>
      <c r="N63" s="67"/>
      <c r="O63" s="18"/>
    </row>
    <row r="64" spans="1:15" ht="38.25" x14ac:dyDescent="0.2">
      <c r="A64" s="62"/>
      <c r="B64" s="56" t="s">
        <v>253</v>
      </c>
      <c r="C64" s="23"/>
      <c r="D64" s="67"/>
      <c r="E64" s="23"/>
      <c r="F64" s="67"/>
      <c r="G64" s="23"/>
      <c r="H64" s="67"/>
      <c r="I64" s="23"/>
      <c r="J64" s="67"/>
      <c r="K64" s="23"/>
      <c r="L64" s="67"/>
      <c r="M64" s="23"/>
      <c r="N64" s="67"/>
      <c r="O64" s="18"/>
    </row>
    <row r="65" spans="1:15" ht="38.25" x14ac:dyDescent="0.2">
      <c r="A65" s="62"/>
      <c r="B65" s="56" t="s">
        <v>254</v>
      </c>
      <c r="C65" s="23"/>
      <c r="D65" s="67"/>
      <c r="E65" s="23"/>
      <c r="F65" s="67"/>
      <c r="G65" s="23"/>
      <c r="H65" s="67"/>
      <c r="I65" s="23"/>
      <c r="J65" s="67"/>
      <c r="K65" s="23"/>
      <c r="L65" s="67"/>
      <c r="M65" s="23"/>
      <c r="N65" s="67"/>
      <c r="O65" s="18"/>
    </row>
    <row r="66" spans="1:15" ht="38.25" x14ac:dyDescent="0.2">
      <c r="A66" s="62"/>
      <c r="B66" s="56" t="s">
        <v>255</v>
      </c>
      <c r="C66" s="23"/>
      <c r="D66" s="67"/>
      <c r="E66" s="23"/>
      <c r="F66" s="67"/>
      <c r="G66" s="23"/>
      <c r="H66" s="67"/>
      <c r="I66" s="23"/>
      <c r="J66" s="67"/>
      <c r="K66" s="23"/>
      <c r="L66" s="67"/>
      <c r="M66" s="23"/>
      <c r="N66" s="67"/>
      <c r="O66" s="18"/>
    </row>
    <row r="67" spans="1:15" ht="38.25" x14ac:dyDescent="0.2">
      <c r="A67" s="62"/>
      <c r="B67" s="56" t="s">
        <v>256</v>
      </c>
      <c r="C67" s="23"/>
      <c r="D67" s="67"/>
      <c r="E67" s="23"/>
      <c r="F67" s="67"/>
      <c r="G67" s="23"/>
      <c r="H67" s="67"/>
      <c r="I67" s="23"/>
      <c r="J67" s="67"/>
      <c r="K67" s="23"/>
      <c r="L67" s="67"/>
      <c r="M67" s="23"/>
      <c r="N67" s="67"/>
      <c r="O67" s="18"/>
    </row>
    <row r="68" spans="1:15" ht="38.25" x14ac:dyDescent="0.2">
      <c r="A68" s="62"/>
      <c r="B68" s="56" t="s">
        <v>257</v>
      </c>
      <c r="C68" s="23"/>
      <c r="D68" s="67"/>
      <c r="E68" s="23"/>
      <c r="F68" s="67"/>
      <c r="G68" s="23"/>
      <c r="H68" s="67"/>
      <c r="I68" s="23"/>
      <c r="J68" s="67"/>
      <c r="K68" s="23"/>
      <c r="L68" s="67"/>
      <c r="M68" s="23"/>
      <c r="N68" s="67"/>
      <c r="O68" s="18"/>
    </row>
    <row r="69" spans="1:15" ht="51" x14ac:dyDescent="0.2">
      <c r="A69" s="44" t="s">
        <v>132</v>
      </c>
      <c r="B69" s="56" t="s">
        <v>258</v>
      </c>
      <c r="C69" s="23"/>
      <c r="D69" s="67"/>
      <c r="E69" s="23"/>
      <c r="F69" s="67"/>
      <c r="G69" s="23"/>
      <c r="H69" s="67"/>
      <c r="I69" s="23"/>
      <c r="J69" s="67"/>
      <c r="K69" s="23"/>
      <c r="L69" s="67"/>
      <c r="M69" s="23"/>
      <c r="N69" s="67"/>
      <c r="O69" s="18"/>
    </row>
    <row r="70" spans="1:15" ht="52.5" customHeight="1" x14ac:dyDescent="0.2">
      <c r="A70" s="62"/>
      <c r="B70" s="56" t="s">
        <v>259</v>
      </c>
      <c r="C70" s="23"/>
      <c r="D70" s="67"/>
      <c r="E70" s="23"/>
      <c r="F70" s="67"/>
      <c r="G70" s="23"/>
      <c r="H70" s="67"/>
      <c r="I70" s="23"/>
      <c r="J70" s="67"/>
      <c r="K70" s="23"/>
      <c r="L70" s="67"/>
      <c r="M70" s="23"/>
      <c r="N70" s="67"/>
      <c r="O70" s="18"/>
    </row>
    <row r="71" spans="1:15" ht="38.25" x14ac:dyDescent="0.2">
      <c r="A71" s="62"/>
      <c r="B71" s="56" t="s">
        <v>260</v>
      </c>
      <c r="C71" s="23"/>
      <c r="D71" s="67"/>
      <c r="E71" s="23"/>
      <c r="F71" s="67"/>
      <c r="G71" s="23"/>
      <c r="H71" s="67"/>
      <c r="I71" s="23"/>
      <c r="J71" s="67"/>
      <c r="K71" s="23"/>
      <c r="L71" s="67"/>
      <c r="M71" s="23"/>
      <c r="N71" s="67"/>
      <c r="O71" s="18"/>
    </row>
    <row r="72" spans="1:15" ht="39" customHeight="1" x14ac:dyDescent="0.2">
      <c r="A72" s="62"/>
      <c r="B72" s="56" t="s">
        <v>261</v>
      </c>
      <c r="C72" s="23"/>
      <c r="D72" s="67"/>
      <c r="E72" s="23"/>
      <c r="F72" s="67"/>
      <c r="G72" s="23"/>
      <c r="H72" s="67"/>
      <c r="I72" s="23"/>
      <c r="J72" s="67"/>
      <c r="K72" s="23"/>
      <c r="L72" s="67"/>
      <c r="M72" s="23"/>
      <c r="N72" s="67"/>
      <c r="O72" s="18"/>
    </row>
    <row r="73" spans="1:15" ht="39.75" customHeight="1" x14ac:dyDescent="0.2">
      <c r="A73" s="62"/>
      <c r="B73" s="56" t="s">
        <v>262</v>
      </c>
      <c r="C73" s="23"/>
      <c r="D73" s="67"/>
      <c r="E73" s="23"/>
      <c r="F73" s="67"/>
      <c r="G73" s="23"/>
      <c r="H73" s="67"/>
      <c r="I73" s="23"/>
      <c r="J73" s="67"/>
      <c r="K73" s="23"/>
      <c r="L73" s="67"/>
      <c r="M73" s="23"/>
      <c r="N73" s="67"/>
      <c r="O73" s="18"/>
    </row>
    <row r="74" spans="1:15" ht="38.25" x14ac:dyDescent="0.2">
      <c r="A74" s="62"/>
      <c r="B74" s="56" t="s">
        <v>263</v>
      </c>
      <c r="C74" s="23"/>
      <c r="D74" s="67"/>
      <c r="E74" s="23"/>
      <c r="F74" s="67"/>
      <c r="G74" s="23"/>
      <c r="H74" s="67"/>
      <c r="I74" s="23"/>
      <c r="J74" s="67"/>
      <c r="K74" s="23"/>
      <c r="L74" s="67"/>
      <c r="M74" s="23"/>
      <c r="N74" s="67"/>
      <c r="O74" s="18"/>
    </row>
    <row r="75" spans="1:15" x14ac:dyDescent="0.2">
      <c r="A75" s="65" t="s">
        <v>92</v>
      </c>
      <c r="B75" s="56"/>
      <c r="C75" s="22"/>
      <c r="D75" s="40">
        <f>SUM(C76:C99)/(COUNTIF(C76:C99,"&gt;0")+0.00000001)</f>
        <v>0</v>
      </c>
      <c r="E75" s="22"/>
      <c r="F75" s="40">
        <f>SUM(E76:E99)/(COUNTIF(E76:E99,"&gt;0")+0.00000001)</f>
        <v>0</v>
      </c>
      <c r="G75" s="22"/>
      <c r="H75" s="40">
        <f>SUM(G76:G99)/(COUNTIF(G76:G99,"&gt;0")+0.00000001)</f>
        <v>0</v>
      </c>
      <c r="I75" s="22"/>
      <c r="J75" s="40">
        <f>SUM(I76:I99)/(COUNTIF(I76:I99,"&gt;0")+0.00000001)</f>
        <v>0</v>
      </c>
      <c r="K75" s="22"/>
      <c r="L75" s="40">
        <f>SUM(K76:K99)/(COUNTIF(K76:K99,"&gt;0")+0.00000001)</f>
        <v>0</v>
      </c>
      <c r="M75" s="22"/>
      <c r="N75" s="40">
        <f>SUM(M76:M99)/(COUNTIF(M76:M99,"&gt;0")+0.00000001)</f>
        <v>0</v>
      </c>
      <c r="O75" s="18"/>
    </row>
    <row r="76" spans="1:15" x14ac:dyDescent="0.2">
      <c r="A76" s="62"/>
      <c r="B76" s="72" t="s">
        <v>225</v>
      </c>
      <c r="C76" s="23"/>
      <c r="D76" s="67"/>
      <c r="E76" s="23"/>
      <c r="F76" s="67"/>
      <c r="G76" s="23"/>
      <c r="H76" s="67"/>
      <c r="I76" s="23"/>
      <c r="J76" s="67"/>
      <c r="K76" s="23"/>
      <c r="L76" s="67"/>
      <c r="M76" s="23"/>
      <c r="N76" s="67"/>
      <c r="O76" s="18"/>
    </row>
    <row r="77" spans="1:15" ht="25.5" x14ac:dyDescent="0.2">
      <c r="A77" s="62"/>
      <c r="B77" s="72" t="s">
        <v>226</v>
      </c>
      <c r="C77" s="23"/>
      <c r="D77" s="67"/>
      <c r="E77" s="23"/>
      <c r="F77" s="67"/>
      <c r="G77" s="23"/>
      <c r="H77" s="67"/>
      <c r="I77" s="23"/>
      <c r="J77" s="67"/>
      <c r="K77" s="23"/>
      <c r="L77" s="67"/>
      <c r="M77" s="23"/>
      <c r="N77" s="67"/>
      <c r="O77" s="18"/>
    </row>
    <row r="78" spans="1:15" x14ac:dyDescent="0.2">
      <c r="A78" s="62"/>
      <c r="B78" s="72" t="s">
        <v>227</v>
      </c>
      <c r="C78" s="23"/>
      <c r="D78" s="67"/>
      <c r="E78" s="23"/>
      <c r="F78" s="67"/>
      <c r="G78" s="23"/>
      <c r="H78" s="67"/>
      <c r="I78" s="23"/>
      <c r="J78" s="67"/>
      <c r="K78" s="23"/>
      <c r="L78" s="67"/>
      <c r="M78" s="23"/>
      <c r="N78" s="67"/>
      <c r="O78" s="18"/>
    </row>
    <row r="79" spans="1:15" ht="25.5" x14ac:dyDescent="0.2">
      <c r="A79" s="62"/>
      <c r="B79" s="66" t="s">
        <v>193</v>
      </c>
      <c r="C79" s="23"/>
      <c r="D79" s="67"/>
      <c r="E79" s="23"/>
      <c r="F79" s="67"/>
      <c r="G79" s="23"/>
      <c r="H79" s="67"/>
      <c r="I79" s="23"/>
      <c r="J79" s="67"/>
      <c r="K79" s="23"/>
      <c r="L79" s="67"/>
      <c r="M79" s="23"/>
      <c r="N79" s="67"/>
      <c r="O79" s="18"/>
    </row>
    <row r="80" spans="1:15" ht="27" customHeight="1" x14ac:dyDescent="0.2">
      <c r="A80" s="44" t="s">
        <v>129</v>
      </c>
      <c r="B80" s="73" t="s">
        <v>264</v>
      </c>
      <c r="C80" s="23"/>
      <c r="D80" s="67"/>
      <c r="E80" s="23"/>
      <c r="F80" s="67"/>
      <c r="G80" s="23"/>
      <c r="H80" s="67"/>
      <c r="I80" s="23"/>
      <c r="J80" s="67"/>
      <c r="K80" s="23"/>
      <c r="L80" s="67"/>
      <c r="M80" s="23"/>
      <c r="N80" s="67"/>
      <c r="O80" s="18"/>
    </row>
    <row r="81" spans="1:15" ht="25.5" x14ac:dyDescent="0.2">
      <c r="A81" s="65"/>
      <c r="B81" s="73" t="s">
        <v>265</v>
      </c>
      <c r="C81" s="23"/>
      <c r="D81" s="67"/>
      <c r="E81" s="23"/>
      <c r="F81" s="67"/>
      <c r="G81" s="23"/>
      <c r="H81" s="67"/>
      <c r="I81" s="23"/>
      <c r="J81" s="67"/>
      <c r="K81" s="23"/>
      <c r="L81" s="67"/>
      <c r="M81" s="23"/>
      <c r="N81" s="67"/>
      <c r="O81" s="18"/>
    </row>
    <row r="82" spans="1:15" ht="39.75" customHeight="1" x14ac:dyDescent="0.2">
      <c r="A82" s="65"/>
      <c r="B82" s="73" t="s">
        <v>266</v>
      </c>
      <c r="C82" s="23"/>
      <c r="D82" s="67"/>
      <c r="E82" s="23"/>
      <c r="F82" s="67"/>
      <c r="G82" s="23"/>
      <c r="H82" s="67"/>
      <c r="I82" s="23"/>
      <c r="J82" s="67"/>
      <c r="K82" s="23"/>
      <c r="L82" s="67"/>
      <c r="M82" s="23"/>
      <c r="N82" s="67"/>
      <c r="O82" s="18"/>
    </row>
    <row r="83" spans="1:15" ht="25.5" x14ac:dyDescent="0.2">
      <c r="A83" s="65"/>
      <c r="B83" s="73" t="s">
        <v>267</v>
      </c>
      <c r="C83" s="23"/>
      <c r="D83" s="67"/>
      <c r="E83" s="23"/>
      <c r="F83" s="67"/>
      <c r="G83" s="23"/>
      <c r="H83" s="67"/>
      <c r="I83" s="23"/>
      <c r="J83" s="67"/>
      <c r="K83" s="23"/>
      <c r="L83" s="67"/>
      <c r="M83" s="23"/>
      <c r="N83" s="67"/>
      <c r="O83" s="18"/>
    </row>
    <row r="84" spans="1:15" ht="25.5" x14ac:dyDescent="0.2">
      <c r="A84" s="65"/>
      <c r="B84" s="73" t="s">
        <v>268</v>
      </c>
      <c r="C84" s="23"/>
      <c r="D84" s="67"/>
      <c r="E84" s="23"/>
      <c r="F84" s="67"/>
      <c r="G84" s="23"/>
      <c r="H84" s="67"/>
      <c r="I84" s="23"/>
      <c r="J84" s="67"/>
      <c r="K84" s="23"/>
      <c r="L84" s="67"/>
      <c r="M84" s="23"/>
      <c r="N84" s="67"/>
      <c r="O84" s="18"/>
    </row>
    <row r="85" spans="1:15" ht="27" customHeight="1" x14ac:dyDescent="0.2">
      <c r="A85" s="65"/>
      <c r="B85" s="73" t="s">
        <v>269</v>
      </c>
      <c r="C85" s="23"/>
      <c r="D85" s="67"/>
      <c r="E85" s="23"/>
      <c r="F85" s="67"/>
      <c r="G85" s="23"/>
      <c r="H85" s="67"/>
      <c r="I85" s="23"/>
      <c r="J85" s="67"/>
      <c r="K85" s="23"/>
      <c r="L85" s="67"/>
      <c r="M85" s="23"/>
      <c r="N85" s="67"/>
      <c r="O85" s="18"/>
    </row>
    <row r="86" spans="1:15" ht="38.25" customHeight="1" x14ac:dyDescent="0.2">
      <c r="A86" s="65"/>
      <c r="B86" s="73" t="s">
        <v>270</v>
      </c>
      <c r="C86" s="23"/>
      <c r="D86" s="67"/>
      <c r="E86" s="23"/>
      <c r="F86" s="67"/>
      <c r="G86" s="23"/>
      <c r="H86" s="67"/>
      <c r="I86" s="23"/>
      <c r="J86" s="67"/>
      <c r="K86" s="23"/>
      <c r="L86" s="67"/>
      <c r="M86" s="23"/>
      <c r="N86" s="67"/>
      <c r="O86" s="18"/>
    </row>
    <row r="87" spans="1:15" ht="38.25" x14ac:dyDescent="0.2">
      <c r="A87" s="65"/>
      <c r="B87" s="73" t="s">
        <v>271</v>
      </c>
      <c r="C87" s="23"/>
      <c r="D87" s="67"/>
      <c r="E87" s="23"/>
      <c r="F87" s="67"/>
      <c r="G87" s="23"/>
      <c r="H87" s="67"/>
      <c r="I87" s="23"/>
      <c r="J87" s="67"/>
      <c r="K87" s="23"/>
      <c r="L87" s="67"/>
      <c r="M87" s="23"/>
      <c r="N87" s="67"/>
      <c r="O87" s="18"/>
    </row>
    <row r="88" spans="1:15" ht="25.5" x14ac:dyDescent="0.2">
      <c r="A88" s="69" t="s">
        <v>133</v>
      </c>
      <c r="B88" s="73" t="s">
        <v>272</v>
      </c>
      <c r="C88" s="23"/>
      <c r="D88" s="67"/>
      <c r="E88" s="23"/>
      <c r="F88" s="67"/>
      <c r="G88" s="23"/>
      <c r="H88" s="67"/>
      <c r="I88" s="23"/>
      <c r="J88" s="67"/>
      <c r="K88" s="23"/>
      <c r="L88" s="67"/>
      <c r="M88" s="23"/>
      <c r="N88" s="67"/>
      <c r="O88" s="18"/>
    </row>
    <row r="89" spans="1:15" ht="38.25" x14ac:dyDescent="0.2">
      <c r="A89" s="65"/>
      <c r="B89" s="73" t="s">
        <v>273</v>
      </c>
      <c r="C89" s="23"/>
      <c r="D89" s="67"/>
      <c r="E89" s="23"/>
      <c r="F89" s="67"/>
      <c r="G89" s="23"/>
      <c r="H89" s="67"/>
      <c r="I89" s="23"/>
      <c r="J89" s="67"/>
      <c r="K89" s="23"/>
      <c r="L89" s="67"/>
      <c r="M89" s="23"/>
      <c r="N89" s="67"/>
      <c r="O89" s="18"/>
    </row>
    <row r="90" spans="1:15" ht="51" x14ac:dyDescent="0.2">
      <c r="A90" s="65"/>
      <c r="B90" s="73" t="s">
        <v>274</v>
      </c>
      <c r="C90" s="23"/>
      <c r="D90" s="67"/>
      <c r="E90" s="23"/>
      <c r="F90" s="67"/>
      <c r="G90" s="23"/>
      <c r="H90" s="67"/>
      <c r="I90" s="23"/>
      <c r="J90" s="67"/>
      <c r="K90" s="23"/>
      <c r="L90" s="67"/>
      <c r="M90" s="23"/>
      <c r="N90" s="67"/>
      <c r="O90" s="18"/>
    </row>
    <row r="91" spans="1:15" ht="41.25" customHeight="1" x14ac:dyDescent="0.2">
      <c r="A91" s="62"/>
      <c r="B91" s="73" t="s">
        <v>275</v>
      </c>
      <c r="C91" s="23"/>
      <c r="D91" s="67"/>
      <c r="E91" s="23"/>
      <c r="F91" s="67"/>
      <c r="G91" s="23"/>
      <c r="H91" s="67"/>
      <c r="I91" s="23"/>
      <c r="J91" s="67"/>
      <c r="K91" s="23"/>
      <c r="L91" s="67"/>
      <c r="M91" s="23"/>
      <c r="N91" s="67"/>
      <c r="O91" s="18"/>
    </row>
    <row r="92" spans="1:15" ht="39" customHeight="1" x14ac:dyDescent="0.2">
      <c r="A92" s="62"/>
      <c r="B92" s="73" t="s">
        <v>276</v>
      </c>
      <c r="C92" s="23"/>
      <c r="D92" s="67"/>
      <c r="E92" s="23"/>
      <c r="F92" s="67"/>
      <c r="G92" s="23"/>
      <c r="H92" s="67"/>
      <c r="I92" s="23"/>
      <c r="J92" s="67"/>
      <c r="K92" s="23"/>
      <c r="L92" s="67"/>
      <c r="M92" s="23"/>
      <c r="N92" s="67"/>
      <c r="O92" s="18"/>
    </row>
    <row r="93" spans="1:15" ht="38.25" x14ac:dyDescent="0.2">
      <c r="A93" s="62"/>
      <c r="B93" s="73" t="s">
        <v>277</v>
      </c>
      <c r="C93" s="23"/>
      <c r="D93" s="67"/>
      <c r="E93" s="23"/>
      <c r="F93" s="67"/>
      <c r="G93" s="23"/>
      <c r="H93" s="67"/>
      <c r="I93" s="23"/>
      <c r="J93" s="67"/>
      <c r="K93" s="23"/>
      <c r="L93" s="67"/>
      <c r="M93" s="23"/>
      <c r="N93" s="67"/>
      <c r="O93" s="18"/>
    </row>
    <row r="94" spans="1:15" ht="51" x14ac:dyDescent="0.2">
      <c r="A94" s="44" t="s">
        <v>132</v>
      </c>
      <c r="B94" s="73" t="s">
        <v>278</v>
      </c>
      <c r="C94" s="23"/>
      <c r="D94" s="67"/>
      <c r="E94" s="23"/>
      <c r="F94" s="67"/>
      <c r="G94" s="23"/>
      <c r="H94" s="67"/>
      <c r="I94" s="23"/>
      <c r="J94" s="67"/>
      <c r="K94" s="23"/>
      <c r="L94" s="67"/>
      <c r="M94" s="23"/>
      <c r="N94" s="67"/>
      <c r="O94" s="18"/>
    </row>
    <row r="95" spans="1:15" ht="51" x14ac:dyDescent="0.2">
      <c r="A95" s="62"/>
      <c r="B95" s="73" t="s">
        <v>279</v>
      </c>
      <c r="C95" s="23"/>
      <c r="D95" s="67"/>
      <c r="E95" s="23"/>
      <c r="F95" s="67"/>
      <c r="G95" s="23"/>
      <c r="H95" s="67"/>
      <c r="I95" s="23"/>
      <c r="J95" s="67"/>
      <c r="K95" s="23"/>
      <c r="L95" s="67"/>
      <c r="M95" s="23"/>
      <c r="N95" s="67"/>
      <c r="O95" s="18"/>
    </row>
    <row r="96" spans="1:15" ht="27" customHeight="1" x14ac:dyDescent="0.2">
      <c r="A96" s="62"/>
      <c r="B96" s="73" t="s">
        <v>280</v>
      </c>
      <c r="C96" s="23"/>
      <c r="D96" s="67"/>
      <c r="E96" s="23"/>
      <c r="F96" s="67"/>
      <c r="G96" s="23"/>
      <c r="H96" s="67"/>
      <c r="I96" s="23"/>
      <c r="J96" s="67"/>
      <c r="K96" s="23"/>
      <c r="L96" s="67"/>
      <c r="M96" s="23"/>
      <c r="N96" s="67"/>
      <c r="O96" s="18"/>
    </row>
    <row r="97" spans="1:15" ht="38.25" x14ac:dyDescent="0.2">
      <c r="A97" s="62"/>
      <c r="B97" s="73" t="s">
        <v>281</v>
      </c>
      <c r="C97" s="23"/>
      <c r="D97" s="67"/>
      <c r="E97" s="23"/>
      <c r="F97" s="67"/>
      <c r="G97" s="23"/>
      <c r="H97" s="67"/>
      <c r="I97" s="23"/>
      <c r="J97" s="67"/>
      <c r="K97" s="23"/>
      <c r="L97" s="67"/>
      <c r="M97" s="23"/>
      <c r="N97" s="67"/>
      <c r="O97" s="18"/>
    </row>
    <row r="98" spans="1:15" ht="38.25" x14ac:dyDescent="0.2">
      <c r="A98" s="62"/>
      <c r="B98" s="73" t="s">
        <v>282</v>
      </c>
      <c r="C98" s="23"/>
      <c r="D98" s="67"/>
      <c r="E98" s="23"/>
      <c r="F98" s="67"/>
      <c r="G98" s="23"/>
      <c r="H98" s="67"/>
      <c r="I98" s="23"/>
      <c r="J98" s="67"/>
      <c r="K98" s="23"/>
      <c r="L98" s="67"/>
      <c r="M98" s="23"/>
      <c r="N98" s="67"/>
      <c r="O98" s="18"/>
    </row>
    <row r="99" spans="1:15" ht="25.5" x14ac:dyDescent="0.2">
      <c r="A99" s="62"/>
      <c r="B99" s="73" t="s">
        <v>283</v>
      </c>
      <c r="C99" s="23"/>
      <c r="D99" s="67"/>
      <c r="E99" s="23"/>
      <c r="F99" s="67"/>
      <c r="G99" s="23"/>
      <c r="H99" s="67"/>
      <c r="I99" s="23"/>
      <c r="J99" s="67"/>
      <c r="K99" s="23"/>
      <c r="L99" s="67"/>
      <c r="M99" s="23"/>
      <c r="N99" s="67"/>
      <c r="O99" s="18"/>
    </row>
    <row r="100" spans="1:15" x14ac:dyDescent="0.2">
      <c r="A100" s="65" t="s">
        <v>93</v>
      </c>
      <c r="B100" s="66"/>
      <c r="C100" s="22"/>
      <c r="D100" s="40">
        <f>SUM(C101:C114)/(COUNTIF(C101:C114,"&gt;0")+0.00000001)</f>
        <v>0</v>
      </c>
      <c r="E100" s="22"/>
      <c r="F100" s="40">
        <f>SUM(E101:E114)/(COUNTIF(E101:E114,"&gt;0")+0.00000001)</f>
        <v>0</v>
      </c>
      <c r="G100" s="22"/>
      <c r="H100" s="40">
        <f>SUM(G101:G114)/(COUNTIF(G101:G114,"&gt;0")+0.00000001)</f>
        <v>0</v>
      </c>
      <c r="I100" s="22"/>
      <c r="J100" s="40">
        <f>SUM(I101:I114)/(COUNTIF(I101:I114,"&gt;0")+0.00000001)</f>
        <v>0</v>
      </c>
      <c r="K100" s="22"/>
      <c r="L100" s="40">
        <f>SUM(K101:K114)/(COUNTIF(K101:K114,"&gt;0")+0.00000001)</f>
        <v>0</v>
      </c>
      <c r="M100" s="22"/>
      <c r="N100" s="40">
        <f>SUM(M101:M114)/(COUNTIF(M101:M114,"&gt;0")+0.00000001)</f>
        <v>0</v>
      </c>
      <c r="O100" s="18"/>
    </row>
    <row r="101" spans="1:15" ht="63.75" x14ac:dyDescent="0.2">
      <c r="A101" s="65"/>
      <c r="B101" s="56" t="s">
        <v>194</v>
      </c>
      <c r="C101" s="23"/>
      <c r="D101" s="67"/>
      <c r="E101" s="23"/>
      <c r="F101" s="67"/>
      <c r="G101" s="23"/>
      <c r="H101" s="67"/>
      <c r="I101" s="23"/>
      <c r="J101" s="67"/>
      <c r="K101" s="23"/>
      <c r="L101" s="67"/>
      <c r="M101" s="23"/>
      <c r="N101" s="67"/>
      <c r="O101" s="18"/>
    </row>
    <row r="102" spans="1:15" x14ac:dyDescent="0.2">
      <c r="A102" s="65"/>
      <c r="B102" s="56" t="s">
        <v>195</v>
      </c>
      <c r="C102" s="23"/>
      <c r="D102" s="67"/>
      <c r="E102" s="23"/>
      <c r="F102" s="67"/>
      <c r="G102" s="23"/>
      <c r="H102" s="67"/>
      <c r="I102" s="23"/>
      <c r="J102" s="67"/>
      <c r="K102" s="23"/>
      <c r="L102" s="67"/>
      <c r="M102" s="23"/>
      <c r="N102" s="67"/>
      <c r="O102" s="18"/>
    </row>
    <row r="103" spans="1:15" ht="51" x14ac:dyDescent="0.2">
      <c r="A103" s="69" t="s">
        <v>135</v>
      </c>
      <c r="B103" s="74" t="s">
        <v>196</v>
      </c>
      <c r="C103" s="23"/>
      <c r="D103" s="67"/>
      <c r="E103" s="23"/>
      <c r="F103" s="67"/>
      <c r="G103" s="23"/>
      <c r="H103" s="67"/>
      <c r="I103" s="23"/>
      <c r="J103" s="67"/>
      <c r="K103" s="23"/>
      <c r="L103" s="67"/>
      <c r="M103" s="23"/>
      <c r="N103" s="67"/>
      <c r="O103" s="18"/>
    </row>
    <row r="104" spans="1:15" ht="63.75" x14ac:dyDescent="0.2">
      <c r="A104" s="65"/>
      <c r="B104" s="58" t="s">
        <v>197</v>
      </c>
      <c r="C104" s="23"/>
      <c r="D104" s="67"/>
      <c r="E104" s="23"/>
      <c r="F104" s="67"/>
      <c r="G104" s="23"/>
      <c r="H104" s="67"/>
      <c r="I104" s="23"/>
      <c r="J104" s="67"/>
      <c r="K104" s="23"/>
      <c r="L104" s="67"/>
      <c r="M104" s="23"/>
      <c r="N104" s="67"/>
      <c r="O104" s="18"/>
    </row>
    <row r="105" spans="1:15" ht="25.5" x14ac:dyDescent="0.2">
      <c r="A105" s="65"/>
      <c r="B105" s="58" t="s">
        <v>198</v>
      </c>
      <c r="C105" s="23"/>
      <c r="D105" s="67"/>
      <c r="E105" s="23"/>
      <c r="F105" s="67"/>
      <c r="G105" s="23"/>
      <c r="H105" s="67"/>
      <c r="I105" s="23"/>
      <c r="J105" s="67"/>
      <c r="K105" s="23"/>
      <c r="L105" s="67"/>
      <c r="M105" s="23"/>
      <c r="N105" s="67"/>
      <c r="O105" s="18"/>
    </row>
    <row r="106" spans="1:15" ht="38.25" x14ac:dyDescent="0.2">
      <c r="A106" s="65"/>
      <c r="B106" s="74" t="s">
        <v>199</v>
      </c>
      <c r="C106" s="23"/>
      <c r="D106" s="67"/>
      <c r="E106" s="23"/>
      <c r="F106" s="67"/>
      <c r="G106" s="23"/>
      <c r="H106" s="67"/>
      <c r="I106" s="23"/>
      <c r="J106" s="67"/>
      <c r="K106" s="23"/>
      <c r="L106" s="67"/>
      <c r="M106" s="23"/>
      <c r="N106" s="67"/>
      <c r="O106" s="18"/>
    </row>
    <row r="107" spans="1:15" ht="25.5" x14ac:dyDescent="0.2">
      <c r="A107" s="65"/>
      <c r="B107" s="58" t="s">
        <v>200</v>
      </c>
      <c r="C107" s="23"/>
      <c r="D107" s="67"/>
      <c r="E107" s="23"/>
      <c r="F107" s="67"/>
      <c r="G107" s="23"/>
      <c r="H107" s="67"/>
      <c r="I107" s="23"/>
      <c r="J107" s="67"/>
      <c r="K107" s="23"/>
      <c r="L107" s="67"/>
      <c r="M107" s="23"/>
      <c r="N107" s="67"/>
      <c r="O107" s="18"/>
    </row>
    <row r="108" spans="1:15" x14ac:dyDescent="0.2">
      <c r="A108" s="65"/>
      <c r="B108" s="74" t="s">
        <v>201</v>
      </c>
      <c r="C108" s="23"/>
      <c r="D108" s="67"/>
      <c r="E108" s="23"/>
      <c r="F108" s="67"/>
      <c r="G108" s="23"/>
      <c r="H108" s="67"/>
      <c r="I108" s="23"/>
      <c r="J108" s="67"/>
      <c r="K108" s="23"/>
      <c r="L108" s="67"/>
      <c r="M108" s="23"/>
      <c r="N108" s="67"/>
      <c r="O108" s="18"/>
    </row>
    <row r="109" spans="1:15" ht="51" x14ac:dyDescent="0.2">
      <c r="A109" s="69" t="s">
        <v>136</v>
      </c>
      <c r="B109" s="66" t="s">
        <v>202</v>
      </c>
      <c r="C109" s="23"/>
      <c r="D109" s="67"/>
      <c r="E109" s="23"/>
      <c r="F109" s="67"/>
      <c r="G109" s="23"/>
      <c r="H109" s="67"/>
      <c r="I109" s="23"/>
      <c r="J109" s="67"/>
      <c r="K109" s="23"/>
      <c r="L109" s="67"/>
      <c r="M109" s="23"/>
      <c r="N109" s="67"/>
      <c r="O109" s="18"/>
    </row>
    <row r="110" spans="1:15" ht="63.75" x14ac:dyDescent="0.2">
      <c r="A110" s="65"/>
      <c r="B110" s="66" t="s">
        <v>197</v>
      </c>
      <c r="C110" s="23"/>
      <c r="D110" s="67"/>
      <c r="E110" s="23"/>
      <c r="F110" s="67"/>
      <c r="G110" s="23"/>
      <c r="H110" s="67"/>
      <c r="I110" s="23"/>
      <c r="J110" s="67"/>
      <c r="K110" s="23"/>
      <c r="L110" s="67"/>
      <c r="M110" s="23"/>
      <c r="N110" s="67"/>
      <c r="O110" s="18"/>
    </row>
    <row r="111" spans="1:15" ht="25.5" x14ac:dyDescent="0.2">
      <c r="A111" s="65"/>
      <c r="B111" s="58" t="s">
        <v>198</v>
      </c>
      <c r="C111" s="23"/>
      <c r="D111" s="67"/>
      <c r="E111" s="23"/>
      <c r="F111" s="67"/>
      <c r="G111" s="23"/>
      <c r="H111" s="67"/>
      <c r="I111" s="23"/>
      <c r="J111" s="67"/>
      <c r="K111" s="23"/>
      <c r="L111" s="67"/>
      <c r="M111" s="23"/>
      <c r="N111" s="67"/>
      <c r="O111" s="18"/>
    </row>
    <row r="112" spans="1:15" ht="25.5" x14ac:dyDescent="0.2">
      <c r="A112" s="65"/>
      <c r="B112" s="58" t="s">
        <v>200</v>
      </c>
      <c r="C112" s="23"/>
      <c r="D112" s="67"/>
      <c r="E112" s="23"/>
      <c r="F112" s="67"/>
      <c r="G112" s="23"/>
      <c r="H112" s="67"/>
      <c r="I112" s="23"/>
      <c r="J112" s="67"/>
      <c r="K112" s="23"/>
      <c r="L112" s="67"/>
      <c r="M112" s="23"/>
      <c r="N112" s="67"/>
      <c r="O112" s="18"/>
    </row>
    <row r="113" spans="1:15" x14ac:dyDescent="0.2">
      <c r="A113" s="65"/>
      <c r="B113" s="74" t="s">
        <v>201</v>
      </c>
      <c r="C113" s="23"/>
      <c r="D113" s="67"/>
      <c r="E113" s="23"/>
      <c r="F113" s="67"/>
      <c r="G113" s="23"/>
      <c r="H113" s="67"/>
      <c r="I113" s="23"/>
      <c r="J113" s="67"/>
      <c r="K113" s="23"/>
      <c r="L113" s="67"/>
      <c r="M113" s="23"/>
      <c r="N113" s="67"/>
      <c r="O113" s="18"/>
    </row>
    <row r="114" spans="1:15" ht="25.5" x14ac:dyDescent="0.2">
      <c r="A114" s="62"/>
      <c r="B114" s="56" t="s">
        <v>203</v>
      </c>
      <c r="C114" s="23"/>
      <c r="D114" s="67"/>
      <c r="E114" s="23"/>
      <c r="F114" s="67"/>
      <c r="G114" s="23"/>
      <c r="H114" s="67"/>
      <c r="I114" s="23"/>
      <c r="J114" s="67"/>
      <c r="K114" s="23"/>
      <c r="L114" s="67"/>
      <c r="M114" s="23"/>
      <c r="N114" s="67"/>
      <c r="O114" s="18"/>
    </row>
    <row r="115" spans="1:15" x14ac:dyDescent="0.2">
      <c r="A115" s="62" t="s">
        <v>94</v>
      </c>
      <c r="B115" s="56"/>
      <c r="C115" s="22"/>
      <c r="D115" s="40">
        <f>SUM(C116:C119)/(COUNTIF(C116:C119,"&gt;0")+0.00000001)</f>
        <v>0</v>
      </c>
      <c r="E115" s="22"/>
      <c r="F115" s="40">
        <f>SUM(E116:E119)/(COUNTIF(E116:E119,"&gt;0")+0.00000001)</f>
        <v>0</v>
      </c>
      <c r="G115" s="22"/>
      <c r="H115" s="40">
        <f>SUM(G116:G119)/(COUNTIF(G116:G119,"&gt;0")+0.00000001)</f>
        <v>0</v>
      </c>
      <c r="I115" s="22"/>
      <c r="J115" s="40">
        <f>SUM(I116:I119)/(COUNTIF(I116:I119,"&gt;0")+0.00000001)</f>
        <v>0</v>
      </c>
      <c r="K115" s="22"/>
      <c r="L115" s="40">
        <f>SUM(K116:K119)/(COUNTIF(K116:K119,"&gt;0")+0.00000001)</f>
        <v>0</v>
      </c>
      <c r="M115" s="22"/>
      <c r="N115" s="40">
        <f>SUM(M116:M119)/(COUNTIF(M116:M119,"&gt;0")+0.00000001)</f>
        <v>0</v>
      </c>
      <c r="O115" s="18"/>
    </row>
    <row r="116" spans="1:15" ht="25.5" x14ac:dyDescent="0.2">
      <c r="A116" s="62"/>
      <c r="B116" s="56" t="s">
        <v>204</v>
      </c>
      <c r="C116" s="23"/>
      <c r="D116" s="67"/>
      <c r="E116" s="23"/>
      <c r="F116" s="67"/>
      <c r="G116" s="23"/>
      <c r="H116" s="67"/>
      <c r="I116" s="23"/>
      <c r="J116" s="67"/>
      <c r="K116" s="23"/>
      <c r="L116" s="67"/>
      <c r="M116" s="23"/>
      <c r="N116" s="67"/>
      <c r="O116" s="18"/>
    </row>
    <row r="117" spans="1:15" x14ac:dyDescent="0.2">
      <c r="A117" s="62"/>
      <c r="B117" s="56" t="s">
        <v>205</v>
      </c>
      <c r="C117" s="23"/>
      <c r="D117" s="67"/>
      <c r="E117" s="23"/>
      <c r="F117" s="67"/>
      <c r="G117" s="23"/>
      <c r="H117" s="67"/>
      <c r="I117" s="23"/>
      <c r="J117" s="67"/>
      <c r="K117" s="23"/>
      <c r="L117" s="67"/>
      <c r="M117" s="23"/>
      <c r="N117" s="67"/>
      <c r="O117" s="17"/>
    </row>
    <row r="118" spans="1:15" ht="25.5" x14ac:dyDescent="0.2">
      <c r="A118" s="62"/>
      <c r="B118" s="66" t="s">
        <v>206</v>
      </c>
      <c r="C118" s="23"/>
      <c r="D118" s="67"/>
      <c r="E118" s="23"/>
      <c r="F118" s="67"/>
      <c r="G118" s="23"/>
      <c r="H118" s="67"/>
      <c r="I118" s="23"/>
      <c r="J118" s="67"/>
      <c r="K118" s="23"/>
      <c r="L118" s="67"/>
      <c r="M118" s="23"/>
      <c r="N118" s="67"/>
      <c r="O118" s="18"/>
    </row>
    <row r="119" spans="1:15" ht="25.5" x14ac:dyDescent="0.2">
      <c r="A119" s="62"/>
      <c r="B119" s="66" t="s">
        <v>207</v>
      </c>
      <c r="C119" s="23"/>
      <c r="D119" s="67"/>
      <c r="E119" s="23"/>
      <c r="F119" s="67"/>
      <c r="G119" s="23"/>
      <c r="H119" s="67"/>
      <c r="I119" s="23"/>
      <c r="J119" s="67"/>
      <c r="K119" s="23"/>
      <c r="L119" s="67"/>
      <c r="M119" s="23"/>
      <c r="N119" s="67"/>
      <c r="O119" s="18"/>
    </row>
    <row r="120" spans="1:15" x14ac:dyDescent="0.2">
      <c r="A120" s="62" t="s">
        <v>95</v>
      </c>
      <c r="B120" s="56"/>
      <c r="C120" s="22"/>
      <c r="D120" s="40">
        <f>SUM(C121:C129)/(COUNTIF(C121:C129,"&gt;0")+0.00000001)</f>
        <v>0</v>
      </c>
      <c r="E120" s="22"/>
      <c r="F120" s="40">
        <f>SUM(E121:E129)/(COUNTIF(E121:E129,"&gt;0")+0.00000001)</f>
        <v>0</v>
      </c>
      <c r="G120" s="22"/>
      <c r="H120" s="40">
        <f>SUM(G121:G129)/(COUNTIF(G121:G129,"&gt;0")+0.00000001)</f>
        <v>0</v>
      </c>
      <c r="I120" s="22"/>
      <c r="J120" s="40">
        <f>SUM(I121:I129)/(COUNTIF(I121:I129,"&gt;0")+0.00000001)</f>
        <v>0</v>
      </c>
      <c r="K120" s="22"/>
      <c r="L120" s="40">
        <f>SUM(K121:K129)/(COUNTIF(K121:K129,"&gt;0")+0.00000001)</f>
        <v>0</v>
      </c>
      <c r="M120" s="22"/>
      <c r="N120" s="40">
        <f>SUM(M121:M129)/(COUNTIF(M121:M129,"&gt;0")+0.00000001)</f>
        <v>0</v>
      </c>
      <c r="O120" s="18"/>
    </row>
    <row r="121" spans="1:15" ht="27" customHeight="1" x14ac:dyDescent="0.2">
      <c r="A121" s="62"/>
      <c r="B121" s="56" t="s">
        <v>208</v>
      </c>
      <c r="C121" s="23"/>
      <c r="D121" s="67"/>
      <c r="E121" s="23"/>
      <c r="F121" s="67"/>
      <c r="G121" s="23"/>
      <c r="H121" s="67"/>
      <c r="I121" s="23"/>
      <c r="J121" s="67"/>
      <c r="K121" s="23"/>
      <c r="L121" s="67"/>
      <c r="M121" s="23"/>
      <c r="N121" s="67"/>
      <c r="O121" s="18"/>
    </row>
    <row r="122" spans="1:15" ht="26.25" customHeight="1" x14ac:dyDescent="0.2">
      <c r="A122" s="65"/>
      <c r="B122" s="56" t="s">
        <v>209</v>
      </c>
      <c r="C122" s="23"/>
      <c r="D122" s="67"/>
      <c r="E122" s="23"/>
      <c r="F122" s="67"/>
      <c r="G122" s="23"/>
      <c r="H122" s="67"/>
      <c r="I122" s="23"/>
      <c r="J122" s="67"/>
      <c r="K122" s="23"/>
      <c r="L122" s="67"/>
      <c r="M122" s="23"/>
      <c r="N122" s="67"/>
      <c r="O122" s="18"/>
    </row>
    <row r="123" spans="1:15" ht="52.5" customHeight="1" x14ac:dyDescent="0.2">
      <c r="A123" s="62"/>
      <c r="B123" s="56" t="s">
        <v>228</v>
      </c>
      <c r="C123" s="23"/>
      <c r="D123" s="67"/>
      <c r="E123" s="23"/>
      <c r="F123" s="67"/>
      <c r="G123" s="23"/>
      <c r="H123" s="67"/>
      <c r="I123" s="23"/>
      <c r="J123" s="67"/>
      <c r="K123" s="23"/>
      <c r="L123" s="67"/>
      <c r="M123" s="23"/>
      <c r="N123" s="67"/>
      <c r="O123" s="18"/>
    </row>
    <row r="124" spans="1:15" ht="26.25" customHeight="1" x14ac:dyDescent="0.2">
      <c r="A124" s="62"/>
      <c r="B124" s="66" t="s">
        <v>210</v>
      </c>
      <c r="C124" s="23"/>
      <c r="D124" s="67"/>
      <c r="E124" s="23"/>
      <c r="F124" s="67"/>
      <c r="G124" s="23"/>
      <c r="H124" s="67"/>
      <c r="I124" s="23"/>
      <c r="J124" s="67"/>
      <c r="K124" s="23"/>
      <c r="L124" s="67"/>
      <c r="M124" s="23"/>
      <c r="N124" s="67"/>
      <c r="O124" s="18"/>
    </row>
    <row r="125" spans="1:15" ht="25.5" x14ac:dyDescent="0.2">
      <c r="A125" s="44" t="s">
        <v>129</v>
      </c>
      <c r="B125" s="66" t="s">
        <v>284</v>
      </c>
      <c r="C125" s="23"/>
      <c r="D125" s="67"/>
      <c r="E125" s="23"/>
      <c r="F125" s="67"/>
      <c r="G125" s="23"/>
      <c r="H125" s="67"/>
      <c r="I125" s="23"/>
      <c r="J125" s="67"/>
      <c r="K125" s="23"/>
      <c r="L125" s="67"/>
      <c r="M125" s="23"/>
      <c r="N125" s="67"/>
      <c r="O125" s="18"/>
    </row>
    <row r="126" spans="1:15" ht="25.5" x14ac:dyDescent="0.2">
      <c r="A126" s="62"/>
      <c r="B126" s="66" t="s">
        <v>285</v>
      </c>
      <c r="C126" s="23"/>
      <c r="D126" s="67"/>
      <c r="E126" s="23"/>
      <c r="F126" s="67"/>
      <c r="G126" s="23"/>
      <c r="H126" s="67"/>
      <c r="I126" s="23"/>
      <c r="J126" s="67"/>
      <c r="K126" s="23"/>
      <c r="L126" s="67"/>
      <c r="M126" s="23"/>
      <c r="N126" s="67"/>
      <c r="O126" s="18"/>
    </row>
    <row r="127" spans="1:15" ht="25.5" x14ac:dyDescent="0.2">
      <c r="A127" s="62"/>
      <c r="B127" s="66" t="s">
        <v>286</v>
      </c>
      <c r="C127" s="23"/>
      <c r="D127" s="67"/>
      <c r="E127" s="23"/>
      <c r="F127" s="67"/>
      <c r="G127" s="23"/>
      <c r="H127" s="67"/>
      <c r="I127" s="23"/>
      <c r="J127" s="67"/>
      <c r="K127" s="23"/>
      <c r="L127" s="67"/>
      <c r="M127" s="23"/>
      <c r="N127" s="67"/>
      <c r="O127" s="18"/>
    </row>
    <row r="128" spans="1:15" ht="25.5" x14ac:dyDescent="0.2">
      <c r="A128" s="44" t="s">
        <v>132</v>
      </c>
      <c r="B128" s="66" t="s">
        <v>287</v>
      </c>
      <c r="C128" s="23"/>
      <c r="D128" s="67"/>
      <c r="E128" s="23"/>
      <c r="F128" s="67"/>
      <c r="G128" s="23"/>
      <c r="H128" s="67"/>
      <c r="I128" s="23"/>
      <c r="J128" s="67"/>
      <c r="K128" s="23"/>
      <c r="L128" s="67"/>
      <c r="M128" s="23"/>
      <c r="N128" s="67"/>
      <c r="O128" s="18"/>
    </row>
    <row r="129" spans="1:15" ht="25.5" x14ac:dyDescent="0.2">
      <c r="A129" s="62"/>
      <c r="B129" s="66" t="s">
        <v>288</v>
      </c>
      <c r="C129" s="23"/>
      <c r="D129" s="67"/>
      <c r="E129" s="23"/>
      <c r="F129" s="67"/>
      <c r="G129" s="23"/>
      <c r="H129" s="67"/>
      <c r="I129" s="23"/>
      <c r="J129" s="67"/>
      <c r="K129" s="23"/>
      <c r="L129" s="67"/>
      <c r="M129" s="23"/>
      <c r="N129" s="67"/>
      <c r="O129" s="18"/>
    </row>
    <row r="130" spans="1:15" x14ac:dyDescent="0.2">
      <c r="A130" s="62" t="s">
        <v>749</v>
      </c>
      <c r="B130" s="56"/>
      <c r="C130" s="22"/>
      <c r="D130" s="40">
        <f>SUM(C131:C137)/(COUNTIF(C131:C137,"&gt;0")+0.00000001)</f>
        <v>0</v>
      </c>
      <c r="E130" s="22"/>
      <c r="F130" s="40">
        <f>SUM(E131:E137)/(COUNTIF(E131:E137,"&gt;0")+0.00000001)</f>
        <v>0</v>
      </c>
      <c r="G130" s="22"/>
      <c r="H130" s="40">
        <f>SUM(G131:G137)/(COUNTIF(G131:G137,"&gt;0")+0.00000001)</f>
        <v>0</v>
      </c>
      <c r="I130" s="22"/>
      <c r="J130" s="40">
        <f>SUM(I131:I137)/(COUNTIF(I131:I137,"&gt;0")+0.00000001)</f>
        <v>0</v>
      </c>
      <c r="K130" s="22"/>
      <c r="L130" s="40">
        <f>SUM(K131:K137)/(COUNTIF(K131:K137,"&gt;0")+0.00000001)</f>
        <v>0</v>
      </c>
      <c r="M130" s="22"/>
      <c r="N130" s="40">
        <f>SUM(M131:M137)/(COUNTIF(M131:M137,"&gt;0")+0.00000001)</f>
        <v>0</v>
      </c>
      <c r="O130" s="18"/>
    </row>
    <row r="131" spans="1:15" ht="114.75" x14ac:dyDescent="0.2">
      <c r="A131" s="62"/>
      <c r="B131" s="56" t="s">
        <v>748</v>
      </c>
      <c r="C131" s="23"/>
      <c r="D131" s="67"/>
      <c r="E131" s="23"/>
      <c r="F131" s="67"/>
      <c r="G131" s="23"/>
      <c r="H131" s="67"/>
      <c r="I131" s="23"/>
      <c r="J131" s="67"/>
      <c r="K131" s="23"/>
      <c r="L131" s="67"/>
      <c r="M131" s="23"/>
      <c r="N131" s="67"/>
      <c r="O131" s="18"/>
    </row>
    <row r="132" spans="1:15" ht="76.5" x14ac:dyDescent="0.2">
      <c r="A132" s="62"/>
      <c r="B132" s="56" t="s">
        <v>747</v>
      </c>
      <c r="C132" s="23"/>
      <c r="D132" s="67"/>
      <c r="E132" s="23"/>
      <c r="F132" s="67"/>
      <c r="G132" s="23"/>
      <c r="H132" s="67"/>
      <c r="I132" s="23"/>
      <c r="J132" s="67"/>
      <c r="K132" s="23"/>
      <c r="L132" s="67"/>
      <c r="M132" s="23"/>
      <c r="N132" s="67"/>
      <c r="O132" s="18"/>
    </row>
    <row r="133" spans="1:15" ht="38.25" x14ac:dyDescent="0.2">
      <c r="A133" s="62"/>
      <c r="B133" s="56" t="s">
        <v>744</v>
      </c>
      <c r="C133" s="23"/>
      <c r="D133" s="67"/>
      <c r="E133" s="23"/>
      <c r="F133" s="67"/>
      <c r="G133" s="23"/>
      <c r="H133" s="67"/>
      <c r="I133" s="23"/>
      <c r="J133" s="67"/>
      <c r="K133" s="23"/>
      <c r="L133" s="67"/>
      <c r="M133" s="23"/>
      <c r="N133" s="67"/>
      <c r="O133" s="18"/>
    </row>
    <row r="134" spans="1:15" ht="76.5" x14ac:dyDescent="0.2">
      <c r="A134" s="62"/>
      <c r="B134" s="56" t="s">
        <v>746</v>
      </c>
      <c r="C134" s="23"/>
      <c r="D134" s="67"/>
      <c r="E134" s="23"/>
      <c r="F134" s="67"/>
      <c r="G134" s="23"/>
      <c r="H134" s="67"/>
      <c r="I134" s="23"/>
      <c r="J134" s="67"/>
      <c r="K134" s="23"/>
      <c r="L134" s="67"/>
      <c r="M134" s="23"/>
      <c r="N134" s="67"/>
      <c r="O134" s="18"/>
    </row>
    <row r="135" spans="1:15" ht="53.25" customHeight="1" x14ac:dyDescent="0.2">
      <c r="A135" s="62"/>
      <c r="B135" s="56" t="s">
        <v>742</v>
      </c>
      <c r="C135" s="23"/>
      <c r="D135" s="67"/>
      <c r="E135" s="23"/>
      <c r="F135" s="67"/>
      <c r="G135" s="23"/>
      <c r="H135" s="67"/>
      <c r="I135" s="23"/>
      <c r="J135" s="67"/>
      <c r="K135" s="23"/>
      <c r="L135" s="67"/>
      <c r="M135" s="23"/>
      <c r="N135" s="67"/>
      <c r="O135" s="18"/>
    </row>
    <row r="136" spans="1:15" ht="27" customHeight="1" x14ac:dyDescent="0.2">
      <c r="A136" s="62"/>
      <c r="B136" s="56" t="s">
        <v>745</v>
      </c>
      <c r="C136" s="23"/>
      <c r="D136" s="67"/>
      <c r="E136" s="23"/>
      <c r="F136" s="67"/>
      <c r="G136" s="23"/>
      <c r="H136" s="67"/>
      <c r="I136" s="23"/>
      <c r="J136" s="67"/>
      <c r="K136" s="23"/>
      <c r="L136" s="67"/>
      <c r="M136" s="23"/>
      <c r="N136" s="67"/>
      <c r="O136" s="18"/>
    </row>
    <row r="137" spans="1:15" ht="63.75" x14ac:dyDescent="0.2">
      <c r="A137" s="62"/>
      <c r="B137" s="56" t="s">
        <v>743</v>
      </c>
      <c r="C137" s="23"/>
      <c r="D137" s="67"/>
      <c r="E137" s="23"/>
      <c r="F137" s="67"/>
      <c r="G137" s="23"/>
      <c r="H137" s="67"/>
      <c r="I137" s="23"/>
      <c r="J137" s="67"/>
      <c r="K137" s="23"/>
      <c r="L137" s="67"/>
      <c r="M137" s="23"/>
      <c r="N137" s="67"/>
      <c r="O137" s="18"/>
    </row>
    <row r="138" spans="1:15" x14ac:dyDescent="0.2">
      <c r="A138" s="62" t="s">
        <v>738</v>
      </c>
      <c r="B138" s="66"/>
      <c r="C138" s="22"/>
      <c r="D138" s="40">
        <f>SUM(C139:C147)/(COUNTIF(C139:C147,"&gt;0")+0.00000001)</f>
        <v>0</v>
      </c>
      <c r="E138" s="22"/>
      <c r="F138" s="40">
        <f>SUM(E139:E147)/(COUNTIF(E139:E147,"&gt;0")+0.00000001)</f>
        <v>0</v>
      </c>
      <c r="G138" s="22"/>
      <c r="H138" s="40">
        <f>SUM(G139:G147)/(COUNTIF(G139:G147,"&gt;0")+0.00000001)</f>
        <v>0</v>
      </c>
      <c r="I138" s="22"/>
      <c r="J138" s="40">
        <f>SUM(I139:I147)/(COUNTIF(I139:I147,"&gt;0")+0.00000001)</f>
        <v>0</v>
      </c>
      <c r="K138" s="22"/>
      <c r="L138" s="40">
        <f>SUM(K139:K147)/(COUNTIF(K139:K147,"&gt;0")+0.00000001)</f>
        <v>0</v>
      </c>
      <c r="M138" s="22"/>
      <c r="N138" s="40">
        <f>SUM(M139:M147)/(COUNTIF(M139:M147,"&gt;0")+0.00000001)</f>
        <v>0</v>
      </c>
      <c r="O138" s="18"/>
    </row>
    <row r="139" spans="1:15" ht="38.25" x14ac:dyDescent="0.2">
      <c r="A139" s="65"/>
      <c r="B139" s="56" t="s">
        <v>211</v>
      </c>
      <c r="C139" s="23"/>
      <c r="D139" s="67"/>
      <c r="E139" s="23"/>
      <c r="F139" s="67"/>
      <c r="G139" s="23"/>
      <c r="H139" s="67"/>
      <c r="I139" s="23"/>
      <c r="J139" s="67"/>
      <c r="K139" s="23"/>
      <c r="L139" s="67"/>
      <c r="M139" s="23"/>
      <c r="N139" s="67"/>
      <c r="O139" s="18"/>
    </row>
    <row r="140" spans="1:15" ht="38.25" x14ac:dyDescent="0.2">
      <c r="A140" s="65"/>
      <c r="B140" s="56" t="s">
        <v>212</v>
      </c>
      <c r="C140" s="23"/>
      <c r="D140" s="67"/>
      <c r="E140" s="23"/>
      <c r="F140" s="67"/>
      <c r="G140" s="23"/>
      <c r="H140" s="67"/>
      <c r="I140" s="23"/>
      <c r="J140" s="67"/>
      <c r="K140" s="23"/>
      <c r="L140" s="67"/>
      <c r="M140" s="23"/>
      <c r="N140" s="67"/>
      <c r="O140" s="18"/>
    </row>
    <row r="141" spans="1:15" ht="25.5" x14ac:dyDescent="0.2">
      <c r="A141" s="65"/>
      <c r="B141" s="56" t="s">
        <v>289</v>
      </c>
      <c r="C141" s="23"/>
      <c r="D141" s="67"/>
      <c r="E141" s="23"/>
      <c r="F141" s="67"/>
      <c r="G141" s="23"/>
      <c r="H141" s="67"/>
      <c r="I141" s="23"/>
      <c r="J141" s="67"/>
      <c r="K141" s="23"/>
      <c r="L141" s="67"/>
      <c r="M141" s="23"/>
      <c r="N141" s="67"/>
      <c r="O141" s="18"/>
    </row>
    <row r="142" spans="1:15" ht="40.5" customHeight="1" x14ac:dyDescent="0.2">
      <c r="A142" s="65"/>
      <c r="B142" s="56" t="s">
        <v>290</v>
      </c>
      <c r="C142" s="23"/>
      <c r="D142" s="67"/>
      <c r="E142" s="23"/>
      <c r="F142" s="67"/>
      <c r="G142" s="23"/>
      <c r="H142" s="67"/>
      <c r="I142" s="23"/>
      <c r="J142" s="67"/>
      <c r="K142" s="23"/>
      <c r="L142" s="67"/>
      <c r="M142" s="23"/>
      <c r="N142" s="67"/>
      <c r="O142" s="18"/>
    </row>
    <row r="143" spans="1:15" ht="38.25" x14ac:dyDescent="0.2">
      <c r="A143" s="65"/>
      <c r="B143" s="56" t="s">
        <v>291</v>
      </c>
      <c r="C143" s="23"/>
      <c r="D143" s="67"/>
      <c r="E143" s="23"/>
      <c r="F143" s="67"/>
      <c r="G143" s="23"/>
      <c r="H143" s="67"/>
      <c r="I143" s="23"/>
      <c r="J143" s="67"/>
      <c r="K143" s="23"/>
      <c r="L143" s="67"/>
      <c r="M143" s="23"/>
      <c r="N143" s="67"/>
      <c r="O143" s="18"/>
    </row>
    <row r="144" spans="1:15" ht="66" customHeight="1" x14ac:dyDescent="0.2">
      <c r="A144" s="65"/>
      <c r="B144" s="56" t="s">
        <v>231</v>
      </c>
      <c r="C144" s="23"/>
      <c r="D144" s="67"/>
      <c r="E144" s="23"/>
      <c r="F144" s="67"/>
      <c r="G144" s="23"/>
      <c r="H144" s="67"/>
      <c r="I144" s="23"/>
      <c r="J144" s="67"/>
      <c r="K144" s="23"/>
      <c r="L144" s="67"/>
      <c r="M144" s="23"/>
      <c r="N144" s="67"/>
      <c r="O144" s="18"/>
    </row>
    <row r="145" spans="1:15" ht="25.5" x14ac:dyDescent="0.2">
      <c r="A145" s="65"/>
      <c r="B145" s="56" t="s">
        <v>229</v>
      </c>
      <c r="C145" s="23"/>
      <c r="D145" s="67"/>
      <c r="E145" s="23"/>
      <c r="F145" s="67"/>
      <c r="G145" s="23"/>
      <c r="H145" s="67"/>
      <c r="I145" s="23"/>
      <c r="J145" s="67"/>
      <c r="K145" s="23"/>
      <c r="L145" s="67"/>
      <c r="M145" s="23"/>
      <c r="N145" s="67"/>
      <c r="O145" s="18"/>
    </row>
    <row r="146" spans="1:15" x14ac:dyDescent="0.2">
      <c r="A146" s="65"/>
      <c r="B146" s="56" t="s">
        <v>213</v>
      </c>
      <c r="C146" s="23"/>
      <c r="D146" s="67"/>
      <c r="E146" s="23"/>
      <c r="F146" s="67"/>
      <c r="G146" s="23"/>
      <c r="H146" s="67"/>
      <c r="I146" s="23"/>
      <c r="J146" s="67"/>
      <c r="K146" s="23"/>
      <c r="L146" s="67"/>
      <c r="M146" s="23"/>
      <c r="N146" s="67"/>
      <c r="O146" s="18"/>
    </row>
    <row r="147" spans="1:15" ht="25.5" x14ac:dyDescent="0.2">
      <c r="A147" s="65"/>
      <c r="B147" s="56" t="s">
        <v>230</v>
      </c>
      <c r="C147" s="23"/>
      <c r="D147" s="67"/>
      <c r="E147" s="23"/>
      <c r="F147" s="67"/>
      <c r="G147" s="23"/>
      <c r="H147" s="67"/>
      <c r="I147" s="23"/>
      <c r="J147" s="67"/>
      <c r="K147" s="23"/>
      <c r="L147" s="67"/>
      <c r="M147" s="23"/>
      <c r="N147" s="67"/>
      <c r="O147" s="18"/>
    </row>
    <row r="148" spans="1:15" x14ac:dyDescent="0.2">
      <c r="A148" s="65" t="s">
        <v>739</v>
      </c>
      <c r="B148" s="56"/>
      <c r="C148" s="22"/>
      <c r="D148" s="40">
        <f>SUM(C149:C161)/(COUNTIF(C149:C161,"&gt;0")+0.00000001)</f>
        <v>0</v>
      </c>
      <c r="E148" s="22"/>
      <c r="F148" s="40">
        <f>SUM(E149:E161)/(COUNTIF(E149:E161,"&gt;0")+0.00000001)</f>
        <v>0</v>
      </c>
      <c r="G148" s="22"/>
      <c r="H148" s="40">
        <f>SUM(G149:G161)/(COUNTIF(G149:G161,"&gt;0")+0.00000001)</f>
        <v>0</v>
      </c>
      <c r="I148" s="22"/>
      <c r="J148" s="40">
        <f>SUM(I149:I161)/(COUNTIF(I149:I161,"&gt;0")+0.00000001)</f>
        <v>0</v>
      </c>
      <c r="K148" s="22"/>
      <c r="L148" s="40">
        <f>SUM(K149:K161)/(COUNTIF(K149:K161,"&gt;0")+0.00000001)</f>
        <v>0</v>
      </c>
      <c r="M148" s="22"/>
      <c r="N148" s="40">
        <f>SUM(M149:M161)/(COUNTIF(M149:M161,"&gt;0")+0.00000001)</f>
        <v>0</v>
      </c>
      <c r="O148" s="18"/>
    </row>
    <row r="149" spans="1:15" ht="76.5" x14ac:dyDescent="0.2">
      <c r="A149" s="62"/>
      <c r="B149" s="56" t="s">
        <v>292</v>
      </c>
      <c r="C149" s="23"/>
      <c r="D149" s="67"/>
      <c r="E149" s="23"/>
      <c r="F149" s="67"/>
      <c r="G149" s="23"/>
      <c r="H149" s="67"/>
      <c r="I149" s="23"/>
      <c r="J149" s="67"/>
      <c r="K149" s="23"/>
      <c r="L149" s="67"/>
      <c r="M149" s="23"/>
      <c r="N149" s="67"/>
      <c r="O149" s="18"/>
    </row>
    <row r="150" spans="1:15" ht="51" x14ac:dyDescent="0.2">
      <c r="A150" s="62"/>
      <c r="B150" s="56" t="s">
        <v>293</v>
      </c>
      <c r="C150" s="23"/>
      <c r="D150" s="67"/>
      <c r="E150" s="23"/>
      <c r="F150" s="67"/>
      <c r="G150" s="23"/>
      <c r="H150" s="67"/>
      <c r="I150" s="23"/>
      <c r="J150" s="67"/>
      <c r="K150" s="23"/>
      <c r="L150" s="67"/>
      <c r="M150" s="23"/>
      <c r="N150" s="67"/>
      <c r="O150" s="18"/>
    </row>
    <row r="151" spans="1:15" ht="63.75" x14ac:dyDescent="0.2">
      <c r="A151" s="62"/>
      <c r="B151" s="56" t="s">
        <v>294</v>
      </c>
      <c r="C151" s="23"/>
      <c r="D151" s="67"/>
      <c r="E151" s="23"/>
      <c r="F151" s="67"/>
      <c r="G151" s="23"/>
      <c r="H151" s="67"/>
      <c r="I151" s="23"/>
      <c r="J151" s="67"/>
      <c r="K151" s="23"/>
      <c r="L151" s="67"/>
      <c r="M151" s="23"/>
      <c r="N151" s="67"/>
      <c r="O151" s="18"/>
    </row>
    <row r="152" spans="1:15" ht="38.25" x14ac:dyDescent="0.2">
      <c r="A152" s="62"/>
      <c r="B152" s="56" t="s">
        <v>295</v>
      </c>
      <c r="C152" s="23"/>
      <c r="D152" s="67"/>
      <c r="E152" s="23"/>
      <c r="F152" s="67"/>
      <c r="G152" s="23"/>
      <c r="H152" s="67"/>
      <c r="I152" s="23"/>
      <c r="J152" s="67"/>
      <c r="K152" s="23"/>
      <c r="L152" s="67"/>
      <c r="M152" s="23"/>
      <c r="N152" s="67"/>
      <c r="O152" s="18"/>
    </row>
    <row r="153" spans="1:15" ht="25.5" x14ac:dyDescent="0.2">
      <c r="A153" s="62"/>
      <c r="B153" s="56" t="s">
        <v>296</v>
      </c>
      <c r="C153" s="23"/>
      <c r="D153" s="67"/>
      <c r="E153" s="23"/>
      <c r="F153" s="67"/>
      <c r="G153" s="23"/>
      <c r="H153" s="67"/>
      <c r="I153" s="23"/>
      <c r="J153" s="67"/>
      <c r="K153" s="23"/>
      <c r="L153" s="67"/>
      <c r="M153" s="23"/>
      <c r="N153" s="67"/>
      <c r="O153" s="18"/>
    </row>
    <row r="154" spans="1:15" ht="25.5" x14ac:dyDescent="0.2">
      <c r="A154" s="62"/>
      <c r="B154" s="56" t="s">
        <v>297</v>
      </c>
      <c r="C154" s="23"/>
      <c r="D154" s="67"/>
      <c r="E154" s="23"/>
      <c r="F154" s="67"/>
      <c r="G154" s="23"/>
      <c r="H154" s="67"/>
      <c r="I154" s="23"/>
      <c r="J154" s="67"/>
      <c r="K154" s="23"/>
      <c r="L154" s="67"/>
      <c r="M154" s="23"/>
      <c r="N154" s="67"/>
      <c r="O154" s="18"/>
    </row>
    <row r="155" spans="1:15" ht="51" x14ac:dyDescent="0.2">
      <c r="A155" s="62"/>
      <c r="B155" s="56" t="s">
        <v>298</v>
      </c>
      <c r="C155" s="23"/>
      <c r="D155" s="67"/>
      <c r="E155" s="23"/>
      <c r="F155" s="67"/>
      <c r="G155" s="23"/>
      <c r="H155" s="67"/>
      <c r="I155" s="23"/>
      <c r="J155" s="67"/>
      <c r="K155" s="23"/>
      <c r="L155" s="67"/>
      <c r="M155" s="23"/>
      <c r="N155" s="67"/>
      <c r="O155" s="18"/>
    </row>
    <row r="156" spans="1:15" ht="25.5" x14ac:dyDescent="0.2">
      <c r="A156" s="62"/>
      <c r="B156" s="56" t="s">
        <v>299</v>
      </c>
      <c r="C156" s="23"/>
      <c r="D156" s="67"/>
      <c r="E156" s="23"/>
      <c r="F156" s="67"/>
      <c r="G156" s="23"/>
      <c r="H156" s="67"/>
      <c r="I156" s="23"/>
      <c r="J156" s="67"/>
      <c r="K156" s="23"/>
      <c r="L156" s="67"/>
      <c r="M156" s="23"/>
      <c r="N156" s="67"/>
      <c r="O156" s="18"/>
    </row>
    <row r="157" spans="1:15" ht="26.25" customHeight="1" x14ac:dyDescent="0.2">
      <c r="A157" s="62"/>
      <c r="B157" s="56" t="s">
        <v>300</v>
      </c>
      <c r="C157" s="23"/>
      <c r="D157" s="67"/>
      <c r="E157" s="23"/>
      <c r="F157" s="67"/>
      <c r="G157" s="23"/>
      <c r="H157" s="67"/>
      <c r="I157" s="23"/>
      <c r="J157" s="67"/>
      <c r="K157" s="23"/>
      <c r="L157" s="67"/>
      <c r="M157" s="23"/>
      <c r="N157" s="67"/>
      <c r="O157" s="18"/>
    </row>
    <row r="158" spans="1:15" ht="25.5" x14ac:dyDescent="0.2">
      <c r="A158" s="62"/>
      <c r="B158" s="56" t="s">
        <v>301</v>
      </c>
      <c r="C158" s="23"/>
      <c r="D158" s="67"/>
      <c r="E158" s="23"/>
      <c r="F158" s="67"/>
      <c r="G158" s="23"/>
      <c r="H158" s="67"/>
      <c r="I158" s="23"/>
      <c r="J158" s="67"/>
      <c r="K158" s="23"/>
      <c r="L158" s="67"/>
      <c r="M158" s="23"/>
      <c r="N158" s="67"/>
      <c r="O158" s="18"/>
    </row>
    <row r="159" spans="1:15" ht="38.25" customHeight="1" x14ac:dyDescent="0.2">
      <c r="A159" s="62"/>
      <c r="B159" s="56" t="s">
        <v>302</v>
      </c>
      <c r="C159" s="23"/>
      <c r="D159" s="67"/>
      <c r="E159" s="23"/>
      <c r="F159" s="67"/>
      <c r="G159" s="23"/>
      <c r="H159" s="67"/>
      <c r="I159" s="23"/>
      <c r="J159" s="67"/>
      <c r="K159" s="23"/>
      <c r="L159" s="67"/>
      <c r="M159" s="23"/>
      <c r="N159" s="67"/>
      <c r="O159" s="18"/>
    </row>
    <row r="160" spans="1:15" ht="39.75" customHeight="1" x14ac:dyDescent="0.2">
      <c r="A160" s="62"/>
      <c r="B160" s="56" t="s">
        <v>303</v>
      </c>
      <c r="C160" s="23"/>
      <c r="D160" s="67"/>
      <c r="E160" s="23"/>
      <c r="F160" s="67"/>
      <c r="G160" s="23"/>
      <c r="H160" s="67"/>
      <c r="I160" s="23"/>
      <c r="J160" s="67"/>
      <c r="K160" s="23"/>
      <c r="L160" s="67"/>
      <c r="M160" s="23"/>
      <c r="N160" s="67"/>
      <c r="O160" s="18"/>
    </row>
    <row r="161" spans="1:15" ht="25.5" x14ac:dyDescent="0.2">
      <c r="A161" s="62"/>
      <c r="B161" s="56" t="s">
        <v>304</v>
      </c>
      <c r="C161" s="23"/>
      <c r="D161" s="67"/>
      <c r="E161" s="23"/>
      <c r="F161" s="67"/>
      <c r="G161" s="23"/>
      <c r="H161" s="67"/>
      <c r="I161" s="23"/>
      <c r="J161" s="67"/>
      <c r="K161" s="23"/>
      <c r="L161" s="67"/>
      <c r="M161" s="23"/>
      <c r="N161" s="67"/>
      <c r="O161" s="18"/>
    </row>
    <row r="162" spans="1:15" x14ac:dyDescent="0.2">
      <c r="A162" s="62" t="s">
        <v>740</v>
      </c>
      <c r="B162" s="56"/>
      <c r="C162" s="22"/>
      <c r="D162" s="40">
        <f>SUM(C163:C170)/(COUNTIF(C163:C170,"&gt;0")+0.00000001)</f>
        <v>0</v>
      </c>
      <c r="E162" s="22"/>
      <c r="F162" s="40">
        <f>SUM(E163:E170)/(COUNTIF(E163:E170,"&gt;0")+0.00000001)</f>
        <v>0</v>
      </c>
      <c r="G162" s="22"/>
      <c r="H162" s="40">
        <f>SUM(G163:G170)/(COUNTIF(G163:G170,"&gt;0")+0.00000001)</f>
        <v>0</v>
      </c>
      <c r="I162" s="22"/>
      <c r="J162" s="40">
        <f>SUM(I163:I170)/(COUNTIF(I163:I170,"&gt;0")+0.00000001)</f>
        <v>0</v>
      </c>
      <c r="K162" s="22"/>
      <c r="L162" s="40">
        <f>SUM(K163:K170)/(COUNTIF(K163:K170,"&gt;0")+0.00000001)</f>
        <v>0</v>
      </c>
      <c r="M162" s="22"/>
      <c r="N162" s="40">
        <f>SUM(M163:M170)/(COUNTIF(M163:M170,"&gt;0")+0.00000001)</f>
        <v>0</v>
      </c>
      <c r="O162" s="18"/>
    </row>
    <row r="163" spans="1:15" x14ac:dyDescent="0.2">
      <c r="A163" s="62"/>
      <c r="B163" s="56" t="s">
        <v>214</v>
      </c>
      <c r="C163" s="23"/>
      <c r="D163" s="67"/>
      <c r="E163" s="23"/>
      <c r="F163" s="67"/>
      <c r="G163" s="23"/>
      <c r="H163" s="67"/>
      <c r="I163" s="23"/>
      <c r="J163" s="67"/>
      <c r="K163" s="23"/>
      <c r="L163" s="67"/>
      <c r="M163" s="23"/>
      <c r="N163" s="67"/>
      <c r="O163" s="18"/>
    </row>
    <row r="164" spans="1:15" ht="39" customHeight="1" x14ac:dyDescent="0.2">
      <c r="A164" s="62"/>
      <c r="B164" s="56" t="s">
        <v>215</v>
      </c>
      <c r="C164" s="23"/>
      <c r="D164" s="67"/>
      <c r="E164" s="23"/>
      <c r="F164" s="67"/>
      <c r="G164" s="23"/>
      <c r="H164" s="67"/>
      <c r="I164" s="23"/>
      <c r="J164" s="67"/>
      <c r="K164" s="23"/>
      <c r="L164" s="67"/>
      <c r="M164" s="23"/>
      <c r="N164" s="67"/>
      <c r="O164" s="18"/>
    </row>
    <row r="165" spans="1:15" ht="38.25" x14ac:dyDescent="0.2">
      <c r="A165" s="62"/>
      <c r="B165" s="56" t="s">
        <v>216</v>
      </c>
      <c r="C165" s="23"/>
      <c r="D165" s="67"/>
      <c r="E165" s="23"/>
      <c r="F165" s="67"/>
      <c r="G165" s="23"/>
      <c r="H165" s="67"/>
      <c r="I165" s="23"/>
      <c r="J165" s="67"/>
      <c r="K165" s="23"/>
      <c r="L165" s="67"/>
      <c r="M165" s="23"/>
      <c r="N165" s="67"/>
      <c r="O165" s="18"/>
    </row>
    <row r="166" spans="1:15" ht="38.25" x14ac:dyDescent="0.2">
      <c r="A166" s="62"/>
      <c r="B166" s="56" t="s">
        <v>217</v>
      </c>
      <c r="C166" s="23"/>
      <c r="D166" s="67"/>
      <c r="E166" s="23"/>
      <c r="F166" s="67"/>
      <c r="G166" s="23"/>
      <c r="H166" s="67"/>
      <c r="I166" s="23"/>
      <c r="J166" s="67"/>
      <c r="K166" s="23"/>
      <c r="L166" s="67"/>
      <c r="M166" s="23"/>
      <c r="N166" s="67"/>
      <c r="O166" s="18"/>
    </row>
    <row r="167" spans="1:15" ht="63.75" x14ac:dyDescent="0.2">
      <c r="A167" s="62"/>
      <c r="B167" s="56" t="s">
        <v>218</v>
      </c>
      <c r="C167" s="23"/>
      <c r="D167" s="67"/>
      <c r="E167" s="23"/>
      <c r="F167" s="67"/>
      <c r="G167" s="23"/>
      <c r="H167" s="67"/>
      <c r="I167" s="23"/>
      <c r="J167" s="67"/>
      <c r="K167" s="23"/>
      <c r="L167" s="67"/>
      <c r="M167" s="23"/>
      <c r="N167" s="67"/>
      <c r="O167" s="18"/>
    </row>
    <row r="168" spans="1:15" ht="25.5" x14ac:dyDescent="0.2">
      <c r="A168" s="62"/>
      <c r="B168" s="56" t="s">
        <v>232</v>
      </c>
      <c r="C168" s="23"/>
      <c r="D168" s="67"/>
      <c r="E168" s="23"/>
      <c r="F168" s="67"/>
      <c r="G168" s="23"/>
      <c r="H168" s="67"/>
      <c r="I168" s="23"/>
      <c r="J168" s="67"/>
      <c r="K168" s="23"/>
      <c r="L168" s="67"/>
      <c r="M168" s="23"/>
      <c r="N168" s="67"/>
      <c r="O168" s="18"/>
    </row>
    <row r="169" spans="1:15" ht="38.25" x14ac:dyDescent="0.2">
      <c r="A169" s="62"/>
      <c r="B169" s="56" t="s">
        <v>219</v>
      </c>
      <c r="C169" s="23"/>
      <c r="D169" s="67"/>
      <c r="E169" s="23"/>
      <c r="F169" s="67"/>
      <c r="G169" s="23"/>
      <c r="H169" s="67"/>
      <c r="I169" s="23"/>
      <c r="J169" s="67"/>
      <c r="K169" s="23"/>
      <c r="L169" s="67"/>
      <c r="M169" s="23"/>
      <c r="N169" s="67"/>
      <c r="O169" s="18"/>
    </row>
    <row r="170" spans="1:15" ht="51" x14ac:dyDescent="0.2">
      <c r="A170" s="62"/>
      <c r="B170" s="56" t="s">
        <v>220</v>
      </c>
      <c r="C170" s="23"/>
      <c r="D170" s="67"/>
      <c r="E170" s="23"/>
      <c r="F170" s="67"/>
      <c r="G170" s="23"/>
      <c r="H170" s="67"/>
      <c r="I170" s="23"/>
      <c r="J170" s="67"/>
      <c r="K170" s="23"/>
      <c r="L170" s="67"/>
      <c r="M170" s="23"/>
      <c r="N170" s="67"/>
      <c r="O170" s="17"/>
    </row>
    <row r="171" spans="1:15" x14ac:dyDescent="0.2">
      <c r="A171" s="62" t="s">
        <v>741</v>
      </c>
      <c r="B171" s="56"/>
      <c r="C171" s="22"/>
      <c r="D171" s="40">
        <f>SUM(C172:C175)/(COUNTIF(C172:C175,"&gt;0")+0.00000001)</f>
        <v>0</v>
      </c>
      <c r="E171" s="22"/>
      <c r="F171" s="40">
        <f>SUM(E172:E175)/(COUNTIF(E172:E175,"&gt;0")+0.00000001)</f>
        <v>0</v>
      </c>
      <c r="G171" s="22"/>
      <c r="H171" s="40">
        <f>SUM(G172:G175)/(COUNTIF(G172:G175,"&gt;0")+0.00000001)</f>
        <v>0</v>
      </c>
      <c r="I171" s="22"/>
      <c r="J171" s="40">
        <f>SUM(I172:I175)/(COUNTIF(I172:I175,"&gt;0")+0.00000001)</f>
        <v>0</v>
      </c>
      <c r="K171" s="22"/>
      <c r="L171" s="40">
        <f>SUM(K172:K175)/(COUNTIF(K172:K175,"&gt;0")+0.00000001)</f>
        <v>0</v>
      </c>
      <c r="M171" s="22"/>
      <c r="N171" s="40">
        <f>SUM(M172:M175)/(COUNTIF(M172:M175,"&gt;0")+0.00000001)</f>
        <v>0</v>
      </c>
      <c r="O171" s="17"/>
    </row>
    <row r="172" spans="1:15" ht="51" x14ac:dyDescent="0.2">
      <c r="A172" s="62"/>
      <c r="B172" s="56" t="s">
        <v>221</v>
      </c>
      <c r="C172" s="23"/>
      <c r="D172" s="67"/>
      <c r="E172" s="23"/>
      <c r="F172" s="67"/>
      <c r="G172" s="23"/>
      <c r="H172" s="67"/>
      <c r="I172" s="23"/>
      <c r="J172" s="67"/>
      <c r="K172" s="23"/>
      <c r="L172" s="67"/>
      <c r="M172" s="23"/>
      <c r="N172" s="67"/>
      <c r="O172" s="17"/>
    </row>
    <row r="173" spans="1:15" ht="26.25" customHeight="1" x14ac:dyDescent="0.2">
      <c r="A173" s="62"/>
      <c r="B173" s="56" t="s">
        <v>222</v>
      </c>
      <c r="C173" s="23"/>
      <c r="D173" s="67"/>
      <c r="E173" s="23"/>
      <c r="F173" s="67"/>
      <c r="G173" s="23"/>
      <c r="H173" s="67"/>
      <c r="I173" s="23"/>
      <c r="J173" s="67"/>
      <c r="K173" s="23"/>
      <c r="L173" s="67"/>
      <c r="M173" s="23"/>
      <c r="N173" s="67"/>
      <c r="O173" s="17"/>
    </row>
    <row r="174" spans="1:15" ht="25.5" x14ac:dyDescent="0.2">
      <c r="A174" s="62"/>
      <c r="B174" s="56" t="s">
        <v>223</v>
      </c>
      <c r="C174" s="23"/>
      <c r="D174" s="67"/>
      <c r="E174" s="23"/>
      <c r="F174" s="67"/>
      <c r="G174" s="23"/>
      <c r="H174" s="67"/>
      <c r="I174" s="23"/>
      <c r="J174" s="67"/>
      <c r="K174" s="23"/>
      <c r="L174" s="67"/>
      <c r="M174" s="23"/>
      <c r="N174" s="67"/>
      <c r="O174" s="17"/>
    </row>
    <row r="175" spans="1:15" ht="63.75" x14ac:dyDescent="0.2">
      <c r="A175" s="62"/>
      <c r="B175" s="56" t="s">
        <v>224</v>
      </c>
      <c r="C175" s="23"/>
      <c r="D175" s="67"/>
      <c r="E175" s="23"/>
      <c r="F175" s="67"/>
      <c r="G175" s="23"/>
      <c r="H175" s="67"/>
      <c r="I175" s="23"/>
      <c r="J175" s="67"/>
      <c r="K175" s="23"/>
      <c r="L175" s="67"/>
      <c r="M175" s="23"/>
      <c r="N175" s="67"/>
      <c r="O175" s="17"/>
    </row>
    <row r="176" spans="1:15" x14ac:dyDescent="0.2">
      <c r="A176" s="62"/>
      <c r="B176" s="44" t="s">
        <v>64</v>
      </c>
      <c r="C176" s="22"/>
      <c r="D176" s="75">
        <f>D3+D9+D10+D14+D18+D34+D53+D75+D100+D115+D120+D130+D138+D148+D162+D171</f>
        <v>0</v>
      </c>
      <c r="E176" s="22"/>
      <c r="F176" s="75">
        <f>F3+F9+F10+F14+F18+F34+F53+F75+F100+F115+F120+F130+F138+F148+F162+F171</f>
        <v>0</v>
      </c>
      <c r="G176" s="22"/>
      <c r="H176" s="75">
        <f>H3+H9+H10+H14+H18+H34+H53+H75+H100+H115+H120+H130+H138+H148+H162+H171</f>
        <v>0</v>
      </c>
      <c r="I176" s="22"/>
      <c r="J176" s="75">
        <f>J3+J9+J10+J14+J18+J34+J53+J75+J100+J115+J120+J130+J138+J148+J162+J171</f>
        <v>0</v>
      </c>
      <c r="K176" s="22"/>
      <c r="L176" s="75">
        <f>L3+L9+L10+L14+L18+L34+L53+L75+L100+L115+L120+L130+L138+L148+L162+L171</f>
        <v>0</v>
      </c>
      <c r="M176" s="22"/>
      <c r="N176" s="75">
        <f>N3+N9+N10+N14+N18+N34+N53+N75+N100+N115+N120+N130+N138+N148+N162+N171</f>
        <v>0</v>
      </c>
      <c r="O176" s="17"/>
    </row>
    <row r="177" spans="1:15" x14ac:dyDescent="0.2">
      <c r="A177" s="62"/>
      <c r="B177" s="44" t="s">
        <v>65</v>
      </c>
      <c r="C177" s="22"/>
      <c r="D177" s="41">
        <f>D176/(COUNTIF(D3:D175,"&gt;0")+0.00000001)</f>
        <v>0</v>
      </c>
      <c r="E177" s="22"/>
      <c r="F177" s="41">
        <f>F176/(COUNTIF(F3:F175,"&gt;0")+0.00000001)</f>
        <v>0</v>
      </c>
      <c r="G177" s="22"/>
      <c r="H177" s="41">
        <f>H176/(COUNTIF(H3:H175,"&gt;0")+0.00000001)</f>
        <v>0</v>
      </c>
      <c r="I177" s="22"/>
      <c r="J177" s="41">
        <f>J176/(COUNTIF(J3:J175,"&gt;0")+0.00000001)</f>
        <v>0</v>
      </c>
      <c r="K177" s="22"/>
      <c r="L177" s="41">
        <f>L176/(COUNTIF(L3:L175,"&gt;0")+0.00000001)</f>
        <v>0</v>
      </c>
      <c r="M177" s="22"/>
      <c r="N177" s="41">
        <f>N176/(COUNTIF(N3:N175,"&gt;0")+0.00000001)</f>
        <v>0</v>
      </c>
      <c r="O177" s="18"/>
    </row>
    <row r="178" spans="1:15" ht="12.75" customHeight="1" x14ac:dyDescent="0.2">
      <c r="A178" s="65"/>
      <c r="B178" s="44" t="s">
        <v>66</v>
      </c>
      <c r="C178" s="22"/>
      <c r="D178" s="41">
        <f>D177/5*100</f>
        <v>0</v>
      </c>
      <c r="E178" s="22"/>
      <c r="F178" s="41">
        <f>F177/5*100</f>
        <v>0</v>
      </c>
      <c r="G178" s="22"/>
      <c r="H178" s="41">
        <f>H177/5*100</f>
        <v>0</v>
      </c>
      <c r="I178" s="22"/>
      <c r="J178" s="41">
        <f>J177/5*100</f>
        <v>0</v>
      </c>
      <c r="K178" s="22"/>
      <c r="L178" s="41">
        <f>L177/5*100</f>
        <v>0</v>
      </c>
      <c r="M178" s="22"/>
      <c r="N178" s="41">
        <f>N177/5*100</f>
        <v>0</v>
      </c>
      <c r="O178" s="18"/>
    </row>
    <row r="179" spans="1:15" x14ac:dyDescent="0.2">
      <c r="A179" s="49" t="s">
        <v>55</v>
      </c>
      <c r="B179" s="76"/>
      <c r="C179" s="62"/>
      <c r="D179" s="62"/>
      <c r="E179" s="62"/>
      <c r="F179" s="62"/>
      <c r="G179" s="62"/>
      <c r="H179" s="62"/>
      <c r="I179" s="62"/>
      <c r="J179" s="62"/>
      <c r="K179" s="62"/>
      <c r="L179" s="62"/>
      <c r="M179" s="62"/>
      <c r="N179" s="62"/>
      <c r="O179" s="18"/>
    </row>
    <row r="180" spans="1:15" x14ac:dyDescent="0.2">
      <c r="A180" s="36" t="s">
        <v>103</v>
      </c>
      <c r="B180" s="76"/>
      <c r="C180" s="62"/>
      <c r="D180" s="62"/>
      <c r="E180" s="62"/>
      <c r="F180" s="62"/>
      <c r="G180" s="62"/>
      <c r="H180" s="62"/>
      <c r="I180" s="62"/>
      <c r="J180" s="62"/>
      <c r="K180" s="62"/>
      <c r="L180" s="62"/>
      <c r="M180" s="62"/>
      <c r="N180" s="62"/>
      <c r="O180" s="18"/>
    </row>
    <row r="181" spans="1:15" x14ac:dyDescent="0.2">
      <c r="A181" s="36" t="s">
        <v>56</v>
      </c>
      <c r="B181" s="76"/>
      <c r="C181" s="62"/>
      <c r="D181" s="62"/>
      <c r="E181" s="62"/>
      <c r="F181" s="62"/>
      <c r="G181" s="62"/>
      <c r="H181" s="62"/>
      <c r="I181" s="62"/>
      <c r="J181" s="62"/>
      <c r="K181" s="62"/>
      <c r="L181" s="62"/>
      <c r="M181" s="62"/>
      <c r="N181" s="62"/>
      <c r="O181" s="18"/>
    </row>
    <row r="182" spans="1:15" x14ac:dyDescent="0.2">
      <c r="A182" s="36" t="s">
        <v>57</v>
      </c>
      <c r="B182" s="76"/>
      <c r="C182" s="62"/>
      <c r="D182" s="62"/>
      <c r="E182" s="62"/>
      <c r="F182" s="62"/>
      <c r="G182" s="62"/>
      <c r="H182" s="62"/>
      <c r="I182" s="62"/>
      <c r="J182" s="62"/>
      <c r="K182" s="62"/>
      <c r="L182" s="62"/>
      <c r="M182" s="62"/>
      <c r="N182" s="62"/>
      <c r="O182" s="18"/>
    </row>
    <row r="183" spans="1:15" x14ac:dyDescent="0.2">
      <c r="A183" s="36" t="s">
        <v>58</v>
      </c>
      <c r="B183" s="76"/>
      <c r="C183" s="62"/>
      <c r="D183" s="62"/>
      <c r="E183" s="62"/>
      <c r="F183" s="62"/>
      <c r="G183" s="62"/>
      <c r="H183" s="62"/>
      <c r="I183" s="62"/>
      <c r="J183" s="62"/>
      <c r="K183" s="62"/>
      <c r="L183" s="62"/>
      <c r="M183" s="62"/>
      <c r="N183" s="62"/>
      <c r="O183" s="18"/>
    </row>
    <row r="184" spans="1:15" x14ac:dyDescent="0.2">
      <c r="A184" s="36" t="s">
        <v>59</v>
      </c>
      <c r="B184" s="76"/>
      <c r="C184" s="62"/>
      <c r="D184" s="62"/>
      <c r="E184" s="62"/>
      <c r="F184" s="62"/>
      <c r="G184" s="62"/>
      <c r="H184" s="62"/>
      <c r="I184" s="62"/>
      <c r="J184" s="62"/>
      <c r="K184" s="62"/>
      <c r="L184" s="62"/>
      <c r="M184" s="62"/>
      <c r="N184" s="62"/>
      <c r="O184" s="18"/>
    </row>
    <row r="185" spans="1:15" x14ac:dyDescent="0.2">
      <c r="A185" s="36" t="s">
        <v>60</v>
      </c>
      <c r="B185" s="76"/>
      <c r="C185" s="62"/>
      <c r="D185" s="62"/>
      <c r="E185" s="62"/>
      <c r="F185" s="62"/>
      <c r="G185" s="62"/>
      <c r="H185" s="62"/>
      <c r="I185" s="62"/>
      <c r="J185" s="62"/>
      <c r="K185" s="62"/>
      <c r="L185" s="62"/>
      <c r="M185" s="62"/>
      <c r="N185" s="62"/>
      <c r="O185" s="18"/>
    </row>
    <row r="186" spans="1:15" x14ac:dyDescent="0.2">
      <c r="A186" s="61" t="s">
        <v>137</v>
      </c>
      <c r="B186" s="56"/>
      <c r="C186" s="98" t="str">
        <f>Front!H1</f>
        <v>Date</v>
      </c>
      <c r="D186" s="99"/>
      <c r="E186" s="98" t="str">
        <f>Front!I1</f>
        <v>Date</v>
      </c>
      <c r="F186" s="99"/>
      <c r="G186" s="98" t="str">
        <f>Front!J1</f>
        <v>Date</v>
      </c>
      <c r="H186" s="99"/>
      <c r="I186" s="98" t="str">
        <f>Front!K1</f>
        <v>Date</v>
      </c>
      <c r="J186" s="99"/>
      <c r="K186" s="98" t="str">
        <f>Front!L1</f>
        <v>Date</v>
      </c>
      <c r="L186" s="99"/>
      <c r="M186" s="98" t="str">
        <f>Front!M1</f>
        <v>Date</v>
      </c>
      <c r="N186" s="99"/>
      <c r="O186" s="18" t="s">
        <v>96</v>
      </c>
    </row>
    <row r="187" spans="1:15" ht="25.5" customHeight="1" x14ac:dyDescent="0.2">
      <c r="A187" s="62"/>
      <c r="B187" s="56"/>
      <c r="C187" s="51" t="s">
        <v>27</v>
      </c>
      <c r="D187" s="51" t="s">
        <v>28</v>
      </c>
      <c r="E187" s="51" t="s">
        <v>27</v>
      </c>
      <c r="F187" s="51" t="s">
        <v>28</v>
      </c>
      <c r="G187" s="51" t="s">
        <v>27</v>
      </c>
      <c r="H187" s="51" t="s">
        <v>28</v>
      </c>
      <c r="I187" s="51" t="s">
        <v>27</v>
      </c>
      <c r="J187" s="51" t="s">
        <v>28</v>
      </c>
      <c r="K187" s="51" t="s">
        <v>27</v>
      </c>
      <c r="L187" s="51" t="s">
        <v>28</v>
      </c>
      <c r="M187" s="51" t="s">
        <v>27</v>
      </c>
      <c r="N187" s="51" t="s">
        <v>28</v>
      </c>
      <c r="O187" s="18"/>
    </row>
    <row r="188" spans="1:15" x14ac:dyDescent="0.2">
      <c r="A188" s="62" t="s">
        <v>159</v>
      </c>
      <c r="B188" s="56"/>
      <c r="C188" s="15"/>
      <c r="D188" s="40">
        <f>SUM(C189:C193)/(COUNTIF(C189:C193,"&gt;0")+0.00000001)</f>
        <v>0</v>
      </c>
      <c r="E188" s="15"/>
      <c r="F188" s="40">
        <f>SUM(E189:E193)/(COUNTIF(E189:E193,"&gt;0")+0.00000001)</f>
        <v>0</v>
      </c>
      <c r="G188" s="15"/>
      <c r="H188" s="40">
        <f>SUM(G189:G193)/(COUNTIF(G189:G193,"&gt;0")+0.00000001)</f>
        <v>0</v>
      </c>
      <c r="I188" s="15"/>
      <c r="J188" s="40">
        <f>SUM(I189:I193)/(COUNTIF(I189:I193,"&gt;0")+0.00000001)</f>
        <v>0</v>
      </c>
      <c r="K188" s="15"/>
      <c r="L188" s="40">
        <f>SUM(K189:K193)/(COUNTIF(K189:K193,"&gt;0")+0.00000001)</f>
        <v>0</v>
      </c>
      <c r="M188" s="15"/>
      <c r="N188" s="40">
        <f>SUM(M189:M193)/(COUNTIF(M189:M193,"&gt;0")+0.00000001)</f>
        <v>0</v>
      </c>
      <c r="O188" s="18"/>
    </row>
    <row r="189" spans="1:15" x14ac:dyDescent="0.2">
      <c r="A189" s="62"/>
      <c r="B189" s="56" t="s">
        <v>160</v>
      </c>
      <c r="C189" s="18"/>
      <c r="D189" s="63"/>
      <c r="E189" s="18"/>
      <c r="F189" s="63"/>
      <c r="G189" s="18"/>
      <c r="H189" s="63"/>
      <c r="I189" s="18"/>
      <c r="J189" s="63"/>
      <c r="K189" s="18"/>
      <c r="L189" s="63"/>
      <c r="M189" s="18"/>
      <c r="N189" s="63"/>
      <c r="O189" s="18"/>
    </row>
    <row r="190" spans="1:15" x14ac:dyDescent="0.2">
      <c r="A190" s="62"/>
      <c r="B190" s="56" t="s">
        <v>161</v>
      </c>
      <c r="C190" s="18"/>
      <c r="D190" s="63"/>
      <c r="E190" s="18"/>
      <c r="F190" s="63"/>
      <c r="G190" s="18"/>
      <c r="H190" s="63"/>
      <c r="I190" s="18"/>
      <c r="J190" s="63"/>
      <c r="K190" s="18"/>
      <c r="L190" s="63"/>
      <c r="M190" s="18"/>
      <c r="N190" s="63"/>
      <c r="O190" s="18"/>
    </row>
    <row r="191" spans="1:15" x14ac:dyDescent="0.2">
      <c r="A191" s="62"/>
      <c r="B191" s="56" t="s">
        <v>162</v>
      </c>
      <c r="C191" s="18"/>
      <c r="D191" s="63"/>
      <c r="E191" s="18"/>
      <c r="F191" s="63"/>
      <c r="G191" s="18"/>
      <c r="H191" s="63"/>
      <c r="I191" s="18"/>
      <c r="J191" s="63"/>
      <c r="K191" s="18"/>
      <c r="L191" s="63"/>
      <c r="M191" s="18"/>
      <c r="N191" s="63"/>
      <c r="O191" s="18"/>
    </row>
    <row r="192" spans="1:15" ht="15" customHeight="1" x14ac:dyDescent="0.2">
      <c r="A192" s="62"/>
      <c r="B192" s="56" t="s">
        <v>163</v>
      </c>
      <c r="C192" s="18"/>
      <c r="D192" s="63"/>
      <c r="E192" s="18"/>
      <c r="F192" s="63"/>
      <c r="G192" s="18"/>
      <c r="H192" s="63"/>
      <c r="I192" s="18"/>
      <c r="J192" s="63"/>
      <c r="K192" s="18"/>
      <c r="L192" s="63"/>
      <c r="M192" s="18"/>
      <c r="N192" s="63"/>
      <c r="O192" s="18"/>
    </row>
    <row r="193" spans="1:15" x14ac:dyDescent="0.2">
      <c r="A193" s="62"/>
      <c r="B193" s="56" t="s">
        <v>164</v>
      </c>
      <c r="C193" s="18"/>
      <c r="D193" s="63"/>
      <c r="E193" s="18"/>
      <c r="F193" s="63"/>
      <c r="G193" s="18"/>
      <c r="H193" s="63"/>
      <c r="I193" s="18"/>
      <c r="J193" s="63"/>
      <c r="K193" s="18"/>
      <c r="L193" s="63"/>
      <c r="M193" s="18"/>
      <c r="N193" s="63"/>
      <c r="O193" s="18"/>
    </row>
    <row r="194" spans="1:15" x14ac:dyDescent="0.2">
      <c r="A194" s="62" t="s">
        <v>128</v>
      </c>
      <c r="B194" s="56"/>
      <c r="C194" s="18"/>
      <c r="D194" s="41">
        <f>C194</f>
        <v>0</v>
      </c>
      <c r="E194" s="18"/>
      <c r="F194" s="41">
        <f>E194</f>
        <v>0</v>
      </c>
      <c r="G194" s="18"/>
      <c r="H194" s="41">
        <f>G194</f>
        <v>0</v>
      </c>
      <c r="I194" s="18"/>
      <c r="J194" s="41">
        <f>I194</f>
        <v>0</v>
      </c>
      <c r="K194" s="18"/>
      <c r="L194" s="41">
        <f>K194</f>
        <v>0</v>
      </c>
      <c r="M194" s="18"/>
      <c r="N194" s="41">
        <f>M194</f>
        <v>0</v>
      </c>
      <c r="O194" s="18"/>
    </row>
    <row r="195" spans="1:15" x14ac:dyDescent="0.2">
      <c r="A195" s="62" t="s">
        <v>61</v>
      </c>
      <c r="B195" s="56"/>
      <c r="C195" s="15"/>
      <c r="D195" s="40">
        <f>SUM(C196:C198)/(COUNTIF(C196:C198,"&gt;0")+0.00000001)</f>
        <v>0</v>
      </c>
      <c r="E195" s="15"/>
      <c r="F195" s="40">
        <f>SUM(E196:E198)/(COUNTIF(E196:E198,"&gt;0")+0.00000001)</f>
        <v>0</v>
      </c>
      <c r="G195" s="15"/>
      <c r="H195" s="40">
        <f>SUM(G196:G198)/(COUNTIF(G196:G198,"&gt;0")+0.00000001)</f>
        <v>0</v>
      </c>
      <c r="I195" s="15"/>
      <c r="J195" s="40">
        <f>SUM(I196:I198)/(COUNTIF(I196:I198,"&gt;0")+0.00000001)</f>
        <v>0</v>
      </c>
      <c r="K195" s="15"/>
      <c r="L195" s="40">
        <f>SUM(K196:K198)/(COUNTIF(K196:K198,"&gt;0")+0.00000001)</f>
        <v>0</v>
      </c>
      <c r="M195" s="15"/>
      <c r="N195" s="40">
        <f>SUM(M196:M198)/(COUNTIF(M196:M198,"&gt;0")+0.00000001)</f>
        <v>0</v>
      </c>
      <c r="O195" s="18"/>
    </row>
    <row r="196" spans="1:15" x14ac:dyDescent="0.2">
      <c r="A196" s="62"/>
      <c r="B196" s="56" t="s">
        <v>165</v>
      </c>
      <c r="C196" s="18"/>
      <c r="D196" s="63"/>
      <c r="E196" s="18"/>
      <c r="F196" s="63"/>
      <c r="G196" s="18"/>
      <c r="H196" s="63"/>
      <c r="I196" s="18"/>
      <c r="J196" s="63"/>
      <c r="K196" s="18"/>
      <c r="L196" s="63"/>
      <c r="M196" s="18"/>
      <c r="N196" s="63"/>
      <c r="O196" s="18"/>
    </row>
    <row r="197" spans="1:15" x14ac:dyDescent="0.2">
      <c r="A197" s="62"/>
      <c r="B197" s="56" t="s">
        <v>166</v>
      </c>
      <c r="C197" s="18"/>
      <c r="D197" s="63"/>
      <c r="E197" s="18"/>
      <c r="F197" s="63"/>
      <c r="G197" s="18"/>
      <c r="H197" s="63"/>
      <c r="I197" s="18"/>
      <c r="J197" s="63"/>
      <c r="K197" s="18"/>
      <c r="L197" s="63"/>
      <c r="M197" s="18"/>
      <c r="N197" s="63"/>
      <c r="O197" s="18"/>
    </row>
    <row r="198" spans="1:15" x14ac:dyDescent="0.2">
      <c r="A198" s="62"/>
      <c r="B198" s="56" t="s">
        <v>167</v>
      </c>
      <c r="C198" s="18"/>
      <c r="D198" s="63"/>
      <c r="E198" s="18"/>
      <c r="F198" s="63"/>
      <c r="G198" s="18"/>
      <c r="H198" s="63"/>
      <c r="I198" s="18"/>
      <c r="J198" s="63"/>
      <c r="K198" s="18"/>
      <c r="L198" s="63"/>
      <c r="M198" s="18"/>
      <c r="N198" s="63"/>
      <c r="O198" s="18"/>
    </row>
    <row r="199" spans="1:15" x14ac:dyDescent="0.2">
      <c r="A199" s="62" t="s">
        <v>62</v>
      </c>
      <c r="B199" s="56"/>
      <c r="C199" s="15"/>
      <c r="D199" s="40">
        <f>SUM(C200:C202)/(COUNTIF(C200:C202,"&gt;0")+0.00000001)</f>
        <v>0</v>
      </c>
      <c r="E199" s="15"/>
      <c r="F199" s="40">
        <f>SUM(E200:E202)/(COUNTIF(E200:E202,"&gt;0")+0.00000001)</f>
        <v>0</v>
      </c>
      <c r="G199" s="15"/>
      <c r="H199" s="40">
        <f>SUM(G200:G202)/(COUNTIF(G200:G202,"&gt;0")+0.00000001)</f>
        <v>0</v>
      </c>
      <c r="I199" s="15"/>
      <c r="J199" s="40">
        <f>SUM(I200:I202)/(COUNTIF(I200:I202,"&gt;0")+0.00000001)</f>
        <v>0</v>
      </c>
      <c r="K199" s="15"/>
      <c r="L199" s="40">
        <f>SUM(K200:K202)/(COUNTIF(K200:K202,"&gt;0")+0.00000001)</f>
        <v>0</v>
      </c>
      <c r="M199" s="15"/>
      <c r="N199" s="40">
        <f>SUM(M200:M202)/(COUNTIF(M200:M202,"&gt;0")+0.00000001)</f>
        <v>0</v>
      </c>
      <c r="O199" s="18"/>
    </row>
    <row r="200" spans="1:15" x14ac:dyDescent="0.2">
      <c r="A200" s="62"/>
      <c r="B200" s="56" t="s">
        <v>168</v>
      </c>
      <c r="C200" s="18"/>
      <c r="D200" s="63"/>
      <c r="E200" s="18"/>
      <c r="F200" s="63"/>
      <c r="G200" s="18"/>
      <c r="H200" s="63"/>
      <c r="I200" s="18"/>
      <c r="J200" s="63"/>
      <c r="K200" s="18"/>
      <c r="L200" s="63"/>
      <c r="M200" s="18"/>
      <c r="N200" s="63"/>
      <c r="O200" s="17"/>
    </row>
    <row r="201" spans="1:15" ht="15" customHeight="1" x14ac:dyDescent="0.2">
      <c r="A201" s="62"/>
      <c r="B201" s="56" t="s">
        <v>169</v>
      </c>
      <c r="C201" s="18"/>
      <c r="D201" s="64"/>
      <c r="E201" s="18"/>
      <c r="F201" s="64"/>
      <c r="G201" s="18"/>
      <c r="H201" s="64"/>
      <c r="I201" s="18"/>
      <c r="J201" s="64"/>
      <c r="K201" s="18"/>
      <c r="L201" s="64"/>
      <c r="M201" s="18"/>
      <c r="N201" s="64"/>
      <c r="O201" s="18"/>
    </row>
    <row r="202" spans="1:15" x14ac:dyDescent="0.2">
      <c r="A202" s="62"/>
      <c r="B202" s="56" t="s">
        <v>170</v>
      </c>
      <c r="C202" s="18"/>
      <c r="D202" s="63"/>
      <c r="E202" s="18"/>
      <c r="F202" s="63"/>
      <c r="G202" s="18"/>
      <c r="H202" s="63"/>
      <c r="I202" s="18"/>
      <c r="J202" s="63"/>
      <c r="K202" s="18"/>
      <c r="L202" s="63"/>
      <c r="M202" s="18"/>
      <c r="N202" s="63"/>
      <c r="O202" s="18"/>
    </row>
    <row r="203" spans="1:15" x14ac:dyDescent="0.2">
      <c r="A203" s="65" t="s">
        <v>89</v>
      </c>
      <c r="B203" s="66"/>
      <c r="C203" s="22"/>
      <c r="D203" s="40">
        <f>SUM(C204:C218)/(COUNTIF(C204:C218,"&gt;0")+0.00000001)</f>
        <v>0</v>
      </c>
      <c r="E203" s="22"/>
      <c r="F203" s="40">
        <f>SUM(E204:E218)/(COUNTIF(E204:E218,"&gt;0")+0.00000001)</f>
        <v>0</v>
      </c>
      <c r="G203" s="22"/>
      <c r="H203" s="40">
        <f>SUM(G204:G218)/(COUNTIF(G204:G218,"&gt;0")+0.00000001)</f>
        <v>0</v>
      </c>
      <c r="I203" s="22"/>
      <c r="J203" s="40">
        <f>SUM(I204:I218)/(COUNTIF(I204:I218,"&gt;0")+0.00000001)</f>
        <v>0</v>
      </c>
      <c r="K203" s="22"/>
      <c r="L203" s="40">
        <f>SUM(K204:K218)/(COUNTIF(K204:K218,"&gt;0")+0.00000001)</f>
        <v>0</v>
      </c>
      <c r="M203" s="22"/>
      <c r="N203" s="40">
        <f>SUM(M204:M218)/(COUNTIF(M204:M218,"&gt;0")+0.00000001)</f>
        <v>0</v>
      </c>
      <c r="O203" s="18"/>
    </row>
    <row r="204" spans="1:15" x14ac:dyDescent="0.2">
      <c r="A204" s="65"/>
      <c r="B204" s="56" t="s">
        <v>171</v>
      </c>
      <c r="C204" s="23"/>
      <c r="D204" s="67"/>
      <c r="E204" s="23"/>
      <c r="F204" s="67"/>
      <c r="G204" s="23"/>
      <c r="H204" s="67"/>
      <c r="I204" s="23"/>
      <c r="J204" s="67"/>
      <c r="K204" s="23"/>
      <c r="L204" s="67"/>
      <c r="M204" s="23"/>
      <c r="N204" s="67"/>
      <c r="O204" s="18"/>
    </row>
    <row r="205" spans="1:15" x14ac:dyDescent="0.2">
      <c r="A205" s="65"/>
      <c r="B205" s="56" t="s">
        <v>172</v>
      </c>
      <c r="C205" s="23"/>
      <c r="D205" s="67"/>
      <c r="E205" s="23"/>
      <c r="F205" s="67"/>
      <c r="G205" s="23"/>
      <c r="H205" s="67"/>
      <c r="I205" s="23"/>
      <c r="J205" s="67"/>
      <c r="K205" s="23"/>
      <c r="L205" s="67"/>
      <c r="M205" s="23"/>
      <c r="N205" s="67"/>
      <c r="O205" s="18"/>
    </row>
    <row r="206" spans="1:15" ht="25.5" x14ac:dyDescent="0.2">
      <c r="A206" s="65"/>
      <c r="B206" s="66" t="s">
        <v>173</v>
      </c>
      <c r="C206" s="23"/>
      <c r="D206" s="67"/>
      <c r="E206" s="23"/>
      <c r="F206" s="67"/>
      <c r="G206" s="23"/>
      <c r="H206" s="67"/>
      <c r="I206" s="23"/>
      <c r="J206" s="67"/>
      <c r="K206" s="23"/>
      <c r="L206" s="67"/>
      <c r="M206" s="23"/>
      <c r="N206" s="67"/>
      <c r="O206" s="18"/>
    </row>
    <row r="207" spans="1:15" ht="38.25" x14ac:dyDescent="0.2">
      <c r="A207" s="65"/>
      <c r="B207" s="66" t="s">
        <v>174</v>
      </c>
      <c r="C207" s="23"/>
      <c r="D207" s="67"/>
      <c r="E207" s="23"/>
      <c r="F207" s="67"/>
      <c r="G207" s="23"/>
      <c r="H207" s="67"/>
      <c r="I207" s="23"/>
      <c r="J207" s="67"/>
      <c r="K207" s="23"/>
      <c r="L207" s="67"/>
      <c r="M207" s="23"/>
      <c r="N207" s="67"/>
      <c r="O207" s="18"/>
    </row>
    <row r="208" spans="1:15" ht="38.25" x14ac:dyDescent="0.2">
      <c r="A208" s="65"/>
      <c r="B208" s="66" t="s">
        <v>175</v>
      </c>
      <c r="C208" s="23"/>
      <c r="D208" s="67"/>
      <c r="E208" s="23"/>
      <c r="F208" s="67"/>
      <c r="G208" s="23"/>
      <c r="H208" s="67"/>
      <c r="I208" s="23"/>
      <c r="J208" s="67"/>
      <c r="K208" s="23"/>
      <c r="L208" s="67"/>
      <c r="M208" s="23"/>
      <c r="N208" s="67"/>
      <c r="O208" s="18"/>
    </row>
    <row r="209" spans="1:15" ht="25.5" x14ac:dyDescent="0.2">
      <c r="A209" s="65"/>
      <c r="B209" s="66" t="s">
        <v>176</v>
      </c>
      <c r="C209" s="24"/>
      <c r="D209" s="67"/>
      <c r="E209" s="24"/>
      <c r="F209" s="67"/>
      <c r="G209" s="24"/>
      <c r="H209" s="67"/>
      <c r="I209" s="24"/>
      <c r="J209" s="67"/>
      <c r="K209" s="24"/>
      <c r="L209" s="67"/>
      <c r="M209" s="24"/>
      <c r="N209" s="67"/>
      <c r="O209" s="18"/>
    </row>
    <row r="210" spans="1:15" ht="25.5" x14ac:dyDescent="0.2">
      <c r="A210" s="65"/>
      <c r="B210" s="66" t="s">
        <v>177</v>
      </c>
      <c r="C210" s="24"/>
      <c r="D210" s="67"/>
      <c r="E210" s="24"/>
      <c r="F210" s="67"/>
      <c r="G210" s="24"/>
      <c r="H210" s="67"/>
      <c r="I210" s="24"/>
      <c r="J210" s="67"/>
      <c r="K210" s="24"/>
      <c r="L210" s="67"/>
      <c r="M210" s="24"/>
      <c r="N210" s="67"/>
      <c r="O210" s="18"/>
    </row>
    <row r="211" spans="1:15" ht="25.5" x14ac:dyDescent="0.2">
      <c r="A211" s="65"/>
      <c r="B211" s="66" t="s">
        <v>178</v>
      </c>
      <c r="C211" s="24"/>
      <c r="D211" s="67"/>
      <c r="E211" s="24"/>
      <c r="F211" s="67"/>
      <c r="G211" s="24"/>
      <c r="H211" s="67"/>
      <c r="I211" s="24"/>
      <c r="J211" s="67"/>
      <c r="K211" s="24"/>
      <c r="L211" s="67"/>
      <c r="M211" s="24"/>
      <c r="N211" s="67"/>
      <c r="O211" s="18"/>
    </row>
    <row r="212" spans="1:15" x14ac:dyDescent="0.2">
      <c r="A212" s="65"/>
      <c r="B212" s="56" t="s">
        <v>179</v>
      </c>
      <c r="C212" s="23"/>
      <c r="D212" s="67"/>
      <c r="E212" s="23"/>
      <c r="F212" s="67"/>
      <c r="G212" s="23"/>
      <c r="H212" s="67"/>
      <c r="I212" s="23"/>
      <c r="J212" s="67"/>
      <c r="K212" s="23"/>
      <c r="L212" s="67"/>
      <c r="M212" s="23"/>
      <c r="N212" s="67"/>
      <c r="O212" s="18"/>
    </row>
    <row r="213" spans="1:15" x14ac:dyDescent="0.2">
      <c r="A213" s="65"/>
      <c r="B213" s="56" t="s">
        <v>180</v>
      </c>
      <c r="C213" s="23"/>
      <c r="D213" s="67"/>
      <c r="E213" s="23"/>
      <c r="F213" s="67"/>
      <c r="G213" s="23"/>
      <c r="H213" s="67"/>
      <c r="I213" s="23"/>
      <c r="J213" s="67"/>
      <c r="K213" s="23"/>
      <c r="L213" s="67"/>
      <c r="M213" s="23"/>
      <c r="N213" s="67"/>
      <c r="O213" s="18"/>
    </row>
    <row r="214" spans="1:15" x14ac:dyDescent="0.2">
      <c r="A214" s="65"/>
      <c r="B214" s="56" t="s">
        <v>181</v>
      </c>
      <c r="C214" s="23"/>
      <c r="D214" s="67"/>
      <c r="E214" s="23"/>
      <c r="F214" s="67"/>
      <c r="G214" s="23"/>
      <c r="H214" s="67"/>
      <c r="I214" s="23"/>
      <c r="J214" s="67"/>
      <c r="K214" s="23"/>
      <c r="L214" s="67"/>
      <c r="M214" s="23"/>
      <c r="N214" s="67"/>
      <c r="O214" s="18"/>
    </row>
    <row r="215" spans="1:15" x14ac:dyDescent="0.2">
      <c r="A215" s="65"/>
      <c r="B215" s="56" t="s">
        <v>182</v>
      </c>
      <c r="C215" s="23"/>
      <c r="D215" s="67"/>
      <c r="E215" s="23"/>
      <c r="F215" s="67"/>
      <c r="G215" s="23"/>
      <c r="H215" s="67"/>
      <c r="I215" s="23"/>
      <c r="J215" s="67"/>
      <c r="K215" s="23"/>
      <c r="L215" s="67"/>
      <c r="M215" s="23"/>
      <c r="N215" s="67"/>
      <c r="O215" s="18"/>
    </row>
    <row r="216" spans="1:15" x14ac:dyDescent="0.2">
      <c r="A216" s="65"/>
      <c r="B216" s="56" t="s">
        <v>183</v>
      </c>
      <c r="C216" s="23"/>
      <c r="D216" s="67"/>
      <c r="E216" s="23"/>
      <c r="F216" s="67"/>
      <c r="G216" s="23"/>
      <c r="H216" s="67"/>
      <c r="I216" s="23"/>
      <c r="J216" s="67"/>
      <c r="K216" s="23"/>
      <c r="L216" s="67"/>
      <c r="M216" s="23"/>
      <c r="N216" s="67"/>
      <c r="O216" s="18"/>
    </row>
    <row r="217" spans="1:15" x14ac:dyDescent="0.2">
      <c r="A217" s="65"/>
      <c r="B217" s="68" t="s">
        <v>184</v>
      </c>
      <c r="C217" s="23"/>
      <c r="D217" s="67"/>
      <c r="E217" s="23"/>
      <c r="F217" s="67"/>
      <c r="G217" s="23"/>
      <c r="H217" s="67"/>
      <c r="I217" s="23"/>
      <c r="J217" s="67"/>
      <c r="K217" s="23"/>
      <c r="L217" s="67"/>
      <c r="M217" s="23"/>
      <c r="N217" s="67"/>
      <c r="O217" s="18"/>
    </row>
    <row r="218" spans="1:15" ht="25.5" x14ac:dyDescent="0.2">
      <c r="A218" s="62"/>
      <c r="B218" s="68" t="s">
        <v>737</v>
      </c>
      <c r="C218" s="23"/>
      <c r="D218" s="67"/>
      <c r="E218" s="23"/>
      <c r="F218" s="67"/>
      <c r="G218" s="23"/>
      <c r="H218" s="67"/>
      <c r="I218" s="23"/>
      <c r="J218" s="67"/>
      <c r="K218" s="23"/>
      <c r="L218" s="67"/>
      <c r="M218" s="23"/>
      <c r="N218" s="67"/>
      <c r="O218" s="18"/>
    </row>
    <row r="219" spans="1:15" x14ac:dyDescent="0.2">
      <c r="A219" s="65" t="s">
        <v>91</v>
      </c>
      <c r="B219" s="66"/>
      <c r="C219" s="22"/>
      <c r="D219" s="40">
        <f>SUM(C220:C237)/(COUNTIF(C220:C237,"&gt;0")+0.00000001)</f>
        <v>0</v>
      </c>
      <c r="E219" s="22"/>
      <c r="F219" s="40">
        <f>SUM(E220:E237)/(COUNTIF(E220:E237,"&gt;0")+0.00000001)</f>
        <v>0</v>
      </c>
      <c r="G219" s="22"/>
      <c r="H219" s="40">
        <f>SUM(G220:G237)/(COUNTIF(G220:G237,"&gt;0")+0.00000001)</f>
        <v>0</v>
      </c>
      <c r="I219" s="22"/>
      <c r="J219" s="40">
        <f>SUM(I220:I237)/(COUNTIF(I220:I237,"&gt;0")+0.00000001)</f>
        <v>0</v>
      </c>
      <c r="K219" s="22"/>
      <c r="L219" s="40">
        <f>SUM(K220:K237)/(COUNTIF(K220:K237,"&gt;0")+0.00000001)</f>
        <v>0</v>
      </c>
      <c r="M219" s="22"/>
      <c r="N219" s="40">
        <f>SUM(M220:M237)/(COUNTIF(M220:M237,"&gt;0")+0.00000001)</f>
        <v>0</v>
      </c>
      <c r="O219" s="17"/>
    </row>
    <row r="220" spans="1:15" ht="14.25" customHeight="1" x14ac:dyDescent="0.2">
      <c r="A220" s="65"/>
      <c r="B220" s="66" t="s">
        <v>187</v>
      </c>
      <c r="C220" s="23"/>
      <c r="D220" s="67"/>
      <c r="E220" s="23"/>
      <c r="F220" s="67"/>
      <c r="G220" s="23"/>
      <c r="H220" s="67"/>
      <c r="I220" s="23"/>
      <c r="J220" s="67"/>
      <c r="K220" s="23"/>
      <c r="L220" s="67"/>
      <c r="M220" s="23"/>
      <c r="N220" s="67"/>
      <c r="O220" s="18"/>
    </row>
    <row r="221" spans="1:15" ht="25.5" x14ac:dyDescent="0.2">
      <c r="A221" s="65"/>
      <c r="B221" s="56" t="s">
        <v>185</v>
      </c>
      <c r="C221" s="23"/>
      <c r="D221" s="67"/>
      <c r="E221" s="23"/>
      <c r="F221" s="67"/>
      <c r="G221" s="23"/>
      <c r="H221" s="67"/>
      <c r="I221" s="23"/>
      <c r="J221" s="67"/>
      <c r="K221" s="23"/>
      <c r="L221" s="67"/>
      <c r="M221" s="23"/>
      <c r="N221" s="67"/>
      <c r="O221" s="18"/>
    </row>
    <row r="222" spans="1:15" ht="25.5" x14ac:dyDescent="0.2">
      <c r="A222" s="65"/>
      <c r="B222" s="56" t="s">
        <v>186</v>
      </c>
      <c r="C222" s="23"/>
      <c r="D222" s="67"/>
      <c r="E222" s="23"/>
      <c r="F222" s="67"/>
      <c r="G222" s="23"/>
      <c r="H222" s="67"/>
      <c r="I222" s="23"/>
      <c r="J222" s="67"/>
      <c r="K222" s="23"/>
      <c r="L222" s="67"/>
      <c r="M222" s="23"/>
      <c r="N222" s="67"/>
      <c r="O222" s="18"/>
    </row>
    <row r="223" spans="1:15" x14ac:dyDescent="0.2">
      <c r="A223" s="65"/>
      <c r="B223" s="56" t="s">
        <v>188</v>
      </c>
      <c r="C223" s="23"/>
      <c r="D223" s="67"/>
      <c r="E223" s="23"/>
      <c r="F223" s="67"/>
      <c r="G223" s="23"/>
      <c r="H223" s="67"/>
      <c r="I223" s="23"/>
      <c r="J223" s="67"/>
      <c r="K223" s="23"/>
      <c r="L223" s="67"/>
      <c r="M223" s="23"/>
      <c r="N223" s="67"/>
      <c r="O223" s="18"/>
    </row>
    <row r="224" spans="1:15" ht="25.5" x14ac:dyDescent="0.2">
      <c r="A224" s="69" t="s">
        <v>129</v>
      </c>
      <c r="B224" s="56" t="s">
        <v>233</v>
      </c>
      <c r="C224" s="23"/>
      <c r="D224" s="67"/>
      <c r="E224" s="23"/>
      <c r="F224" s="67"/>
      <c r="G224" s="23"/>
      <c r="H224" s="67"/>
      <c r="I224" s="23"/>
      <c r="J224" s="67"/>
      <c r="K224" s="23"/>
      <c r="L224" s="67"/>
      <c r="M224" s="23"/>
      <c r="N224" s="67"/>
      <c r="O224" s="18"/>
    </row>
    <row r="225" spans="1:15" ht="27" customHeight="1" x14ac:dyDescent="0.2">
      <c r="A225" s="65"/>
      <c r="B225" s="56" t="s">
        <v>234</v>
      </c>
      <c r="C225" s="23"/>
      <c r="D225" s="67"/>
      <c r="E225" s="23"/>
      <c r="F225" s="67"/>
      <c r="G225" s="23"/>
      <c r="H225" s="67"/>
      <c r="I225" s="23"/>
      <c r="J225" s="67"/>
      <c r="K225" s="23"/>
      <c r="L225" s="67"/>
      <c r="M225" s="23"/>
      <c r="N225" s="67"/>
      <c r="O225" s="18"/>
    </row>
    <row r="226" spans="1:15" ht="27" customHeight="1" x14ac:dyDescent="0.2">
      <c r="A226" s="65"/>
      <c r="B226" s="56" t="s">
        <v>235</v>
      </c>
      <c r="C226" s="23"/>
      <c r="D226" s="67"/>
      <c r="E226" s="23"/>
      <c r="F226" s="67"/>
      <c r="G226" s="23"/>
      <c r="H226" s="67"/>
      <c r="I226" s="23"/>
      <c r="J226" s="67"/>
      <c r="K226" s="23"/>
      <c r="L226" s="67"/>
      <c r="M226" s="23"/>
      <c r="N226" s="67"/>
      <c r="O226" s="18"/>
    </row>
    <row r="227" spans="1:15" ht="25.5" x14ac:dyDescent="0.2">
      <c r="A227" s="65"/>
      <c r="B227" s="56" t="s">
        <v>236</v>
      </c>
      <c r="C227" s="23"/>
      <c r="D227" s="67"/>
      <c r="E227" s="23"/>
      <c r="F227" s="67"/>
      <c r="G227" s="23"/>
      <c r="H227" s="67"/>
      <c r="I227" s="23"/>
      <c r="J227" s="67"/>
      <c r="K227" s="23"/>
      <c r="L227" s="67"/>
      <c r="M227" s="23"/>
      <c r="N227" s="67"/>
      <c r="O227" s="18"/>
    </row>
    <row r="228" spans="1:15" ht="38.25" x14ac:dyDescent="0.2">
      <c r="A228" s="65"/>
      <c r="B228" s="56" t="s">
        <v>237</v>
      </c>
      <c r="C228" s="23"/>
      <c r="D228" s="67"/>
      <c r="E228" s="23"/>
      <c r="F228" s="67"/>
      <c r="G228" s="23"/>
      <c r="H228" s="67"/>
      <c r="I228" s="23"/>
      <c r="J228" s="67"/>
      <c r="K228" s="23"/>
      <c r="L228" s="67"/>
      <c r="M228" s="23"/>
      <c r="N228" s="67"/>
      <c r="O228" s="18"/>
    </row>
    <row r="229" spans="1:15" ht="38.25" x14ac:dyDescent="0.2">
      <c r="A229" s="44" t="s">
        <v>130</v>
      </c>
      <c r="B229" s="56" t="s">
        <v>238</v>
      </c>
      <c r="C229" s="23"/>
      <c r="D229" s="67"/>
      <c r="E229" s="23"/>
      <c r="F229" s="67"/>
      <c r="G229" s="23"/>
      <c r="H229" s="67"/>
      <c r="I229" s="23"/>
      <c r="J229" s="67"/>
      <c r="K229" s="23"/>
      <c r="L229" s="67"/>
      <c r="M229" s="23"/>
      <c r="N229" s="67"/>
      <c r="O229" s="18"/>
    </row>
    <row r="230" spans="1:15" ht="13.5" customHeight="1" x14ac:dyDescent="0.2">
      <c r="A230" s="69"/>
      <c r="B230" s="56" t="s">
        <v>239</v>
      </c>
      <c r="C230" s="23"/>
      <c r="D230" s="67"/>
      <c r="E230" s="23"/>
      <c r="F230" s="67"/>
      <c r="G230" s="23"/>
      <c r="H230" s="67"/>
      <c r="I230" s="23"/>
      <c r="J230" s="67"/>
      <c r="K230" s="23"/>
      <c r="L230" s="67"/>
      <c r="M230" s="23"/>
      <c r="N230" s="67"/>
      <c r="O230" s="18"/>
    </row>
    <row r="231" spans="1:15" ht="25.5" x14ac:dyDescent="0.2">
      <c r="A231" s="70" t="s">
        <v>131</v>
      </c>
      <c r="B231" s="56" t="s">
        <v>240</v>
      </c>
      <c r="C231" s="23"/>
      <c r="D231" s="67"/>
      <c r="E231" s="23"/>
      <c r="F231" s="67"/>
      <c r="G231" s="23"/>
      <c r="H231" s="67"/>
      <c r="I231" s="23"/>
      <c r="J231" s="67"/>
      <c r="K231" s="23"/>
      <c r="L231" s="67"/>
      <c r="M231" s="23"/>
      <c r="N231" s="67"/>
      <c r="O231" s="18"/>
    </row>
    <row r="232" spans="1:15" ht="38.25" x14ac:dyDescent="0.2">
      <c r="A232" s="69"/>
      <c r="B232" s="56" t="s">
        <v>241</v>
      </c>
      <c r="C232" s="23"/>
      <c r="D232" s="67"/>
      <c r="E232" s="23"/>
      <c r="F232" s="67"/>
      <c r="G232" s="23"/>
      <c r="H232" s="67"/>
      <c r="I232" s="23"/>
      <c r="J232" s="67"/>
      <c r="K232" s="23"/>
      <c r="L232" s="67"/>
      <c r="M232" s="23"/>
      <c r="N232" s="67"/>
      <c r="O232" s="18"/>
    </row>
    <row r="233" spans="1:15" ht="38.25" x14ac:dyDescent="0.2">
      <c r="A233" s="69"/>
      <c r="B233" s="56" t="s">
        <v>242</v>
      </c>
      <c r="C233" s="23"/>
      <c r="D233" s="67"/>
      <c r="E233" s="23"/>
      <c r="F233" s="67"/>
      <c r="G233" s="23"/>
      <c r="H233" s="67"/>
      <c r="I233" s="23"/>
      <c r="J233" s="67"/>
      <c r="K233" s="23"/>
      <c r="L233" s="67"/>
      <c r="M233" s="23"/>
      <c r="N233" s="67"/>
      <c r="O233" s="18"/>
    </row>
    <row r="234" spans="1:15" ht="38.25" x14ac:dyDescent="0.2">
      <c r="A234" s="69"/>
      <c r="B234" s="56" t="s">
        <v>243</v>
      </c>
      <c r="C234" s="23"/>
      <c r="D234" s="67"/>
      <c r="E234" s="23"/>
      <c r="F234" s="67"/>
      <c r="G234" s="23"/>
      <c r="H234" s="67"/>
      <c r="I234" s="23"/>
      <c r="J234" s="67"/>
      <c r="K234" s="23"/>
      <c r="L234" s="67"/>
      <c r="M234" s="23"/>
      <c r="N234" s="67"/>
      <c r="O234" s="18"/>
    </row>
    <row r="235" spans="1:15" ht="39.75" customHeight="1" x14ac:dyDescent="0.2">
      <c r="A235" s="69" t="s">
        <v>132</v>
      </c>
      <c r="B235" s="56" t="s">
        <v>244</v>
      </c>
      <c r="C235" s="23"/>
      <c r="D235" s="67"/>
      <c r="E235" s="23"/>
      <c r="F235" s="67"/>
      <c r="G235" s="23"/>
      <c r="H235" s="67"/>
      <c r="I235" s="23"/>
      <c r="J235" s="67"/>
      <c r="K235" s="23"/>
      <c r="L235" s="67"/>
      <c r="M235" s="23"/>
      <c r="N235" s="67"/>
      <c r="O235" s="18"/>
    </row>
    <row r="236" spans="1:15" ht="25.5" customHeight="1" x14ac:dyDescent="0.2">
      <c r="A236" s="65"/>
      <c r="B236" s="56" t="s">
        <v>245</v>
      </c>
      <c r="C236" s="23"/>
      <c r="D236" s="67"/>
      <c r="E236" s="23"/>
      <c r="F236" s="67"/>
      <c r="G236" s="23"/>
      <c r="H236" s="67"/>
      <c r="I236" s="23"/>
      <c r="J236" s="67"/>
      <c r="K236" s="23"/>
      <c r="L236" s="67"/>
      <c r="M236" s="23"/>
      <c r="N236" s="67"/>
      <c r="O236" s="18"/>
    </row>
    <row r="237" spans="1:15" ht="25.5" x14ac:dyDescent="0.2">
      <c r="A237" s="65"/>
      <c r="B237" s="56" t="s">
        <v>246</v>
      </c>
      <c r="C237" s="23"/>
      <c r="D237" s="67"/>
      <c r="E237" s="23"/>
      <c r="F237" s="67"/>
      <c r="G237" s="23"/>
      <c r="H237" s="67"/>
      <c r="I237" s="23"/>
      <c r="J237" s="67"/>
      <c r="K237" s="23"/>
      <c r="L237" s="67"/>
      <c r="M237" s="23"/>
      <c r="N237" s="67"/>
      <c r="O237" s="18"/>
    </row>
    <row r="238" spans="1:15" x14ac:dyDescent="0.2">
      <c r="A238" s="65" t="s">
        <v>90</v>
      </c>
      <c r="B238" s="66"/>
      <c r="C238" s="22"/>
      <c r="D238" s="40">
        <f>SUM(C239:C259)/(COUNTIF(C239:C259,"&gt;0")+0.00000001)</f>
        <v>0</v>
      </c>
      <c r="E238" s="22"/>
      <c r="F238" s="40">
        <f>SUM(E239:E259)/(COUNTIF(E239:E259,"&gt;0")+0.00000001)</f>
        <v>0</v>
      </c>
      <c r="G238" s="22"/>
      <c r="H238" s="40">
        <f>SUM(G239:G259)/(COUNTIF(G239:G259,"&gt;0")+0.00000001)</f>
        <v>0</v>
      </c>
      <c r="I238" s="22"/>
      <c r="J238" s="40">
        <f>SUM(I239:I259)/(COUNTIF(I239:I259,"&gt;0")+0.00000001)</f>
        <v>0</v>
      </c>
      <c r="K238" s="22"/>
      <c r="L238" s="40">
        <f>SUM(K239:K259)/(COUNTIF(K239:K259,"&gt;0")+0.00000001)</f>
        <v>0</v>
      </c>
      <c r="M238" s="22"/>
      <c r="N238" s="40">
        <f>SUM(M239:M259)/(COUNTIF(M239:M259,"&gt;0")+0.00000001)</f>
        <v>0</v>
      </c>
      <c r="O238" s="18"/>
    </row>
    <row r="239" spans="1:15" x14ac:dyDescent="0.2">
      <c r="A239" s="65"/>
      <c r="B239" s="66" t="s">
        <v>189</v>
      </c>
      <c r="C239" s="23"/>
      <c r="D239" s="67"/>
      <c r="E239" s="23"/>
      <c r="F239" s="67"/>
      <c r="G239" s="23"/>
      <c r="H239" s="67"/>
      <c r="I239" s="23"/>
      <c r="J239" s="67"/>
      <c r="K239" s="23"/>
      <c r="L239" s="67"/>
      <c r="M239" s="23"/>
      <c r="N239" s="67"/>
      <c r="O239" s="18"/>
    </row>
    <row r="240" spans="1:15" ht="12.75" customHeight="1" x14ac:dyDescent="0.2">
      <c r="A240" s="65"/>
      <c r="B240" s="56" t="s">
        <v>190</v>
      </c>
      <c r="C240" s="23"/>
      <c r="D240" s="67"/>
      <c r="E240" s="23"/>
      <c r="F240" s="67"/>
      <c r="G240" s="23"/>
      <c r="H240" s="67"/>
      <c r="I240" s="23"/>
      <c r="J240" s="67"/>
      <c r="K240" s="23"/>
      <c r="L240" s="67"/>
      <c r="M240" s="23"/>
      <c r="N240" s="67"/>
      <c r="O240" s="18"/>
    </row>
    <row r="241" spans="1:15" ht="25.5" x14ac:dyDescent="0.2">
      <c r="A241" s="65"/>
      <c r="B241" s="56" t="s">
        <v>191</v>
      </c>
      <c r="C241" s="23"/>
      <c r="D241" s="67"/>
      <c r="E241" s="23"/>
      <c r="F241" s="67"/>
      <c r="G241" s="23"/>
      <c r="H241" s="67"/>
      <c r="I241" s="23"/>
      <c r="J241" s="67"/>
      <c r="K241" s="23"/>
      <c r="L241" s="67"/>
      <c r="M241" s="23"/>
      <c r="N241" s="67"/>
      <c r="O241" s="18"/>
    </row>
    <row r="242" spans="1:15" x14ac:dyDescent="0.2">
      <c r="A242" s="65"/>
      <c r="B242" s="56" t="s">
        <v>192</v>
      </c>
      <c r="C242" s="23"/>
      <c r="D242" s="67"/>
      <c r="E242" s="23"/>
      <c r="F242" s="67"/>
      <c r="G242" s="23"/>
      <c r="H242" s="67"/>
      <c r="I242" s="23"/>
      <c r="J242" s="67"/>
      <c r="K242" s="23"/>
      <c r="L242" s="67"/>
      <c r="M242" s="23"/>
      <c r="N242" s="67"/>
      <c r="O242" s="18"/>
    </row>
    <row r="243" spans="1:15" ht="25.5" x14ac:dyDescent="0.2">
      <c r="A243" s="69" t="s">
        <v>129</v>
      </c>
      <c r="B243" s="56" t="s">
        <v>247</v>
      </c>
      <c r="C243" s="23"/>
      <c r="D243" s="67"/>
      <c r="E243" s="23"/>
      <c r="F243" s="67"/>
      <c r="G243" s="23"/>
      <c r="H243" s="67"/>
      <c r="I243" s="23"/>
      <c r="J243" s="67"/>
      <c r="K243" s="23"/>
      <c r="L243" s="67"/>
      <c r="M243" s="23"/>
      <c r="N243" s="67"/>
      <c r="O243" s="18"/>
    </row>
    <row r="244" spans="1:15" ht="25.5" x14ac:dyDescent="0.2">
      <c r="A244" s="65"/>
      <c r="B244" s="56" t="s">
        <v>248</v>
      </c>
      <c r="C244" s="23"/>
      <c r="D244" s="67"/>
      <c r="E244" s="23"/>
      <c r="F244" s="67"/>
      <c r="G244" s="23"/>
      <c r="H244" s="67"/>
      <c r="I244" s="23"/>
      <c r="J244" s="67"/>
      <c r="K244" s="23"/>
      <c r="L244" s="67"/>
      <c r="M244" s="23"/>
      <c r="N244" s="67"/>
      <c r="O244" s="18"/>
    </row>
    <row r="245" spans="1:15" ht="27" customHeight="1" x14ac:dyDescent="0.2">
      <c r="A245" s="65"/>
      <c r="B245" s="56" t="s">
        <v>249</v>
      </c>
      <c r="C245" s="23"/>
      <c r="D245" s="67"/>
      <c r="E245" s="23"/>
      <c r="F245" s="67"/>
      <c r="G245" s="23"/>
      <c r="H245" s="67"/>
      <c r="I245" s="23"/>
      <c r="J245" s="67"/>
      <c r="K245" s="23"/>
      <c r="L245" s="67"/>
      <c r="M245" s="23"/>
      <c r="N245" s="67"/>
      <c r="O245" s="18"/>
    </row>
    <row r="246" spans="1:15" ht="25.5" x14ac:dyDescent="0.2">
      <c r="A246" s="65"/>
      <c r="B246" s="56" t="s">
        <v>250</v>
      </c>
      <c r="C246" s="23"/>
      <c r="D246" s="67"/>
      <c r="E246" s="23"/>
      <c r="F246" s="67"/>
      <c r="G246" s="23"/>
      <c r="H246" s="67"/>
      <c r="I246" s="23"/>
      <c r="J246" s="67"/>
      <c r="K246" s="23"/>
      <c r="L246" s="67"/>
      <c r="M246" s="23"/>
      <c r="N246" s="67"/>
      <c r="O246" s="18"/>
    </row>
    <row r="247" spans="1:15" ht="39" customHeight="1" x14ac:dyDescent="0.2">
      <c r="A247" s="65"/>
      <c r="B247" s="56" t="s">
        <v>251</v>
      </c>
      <c r="C247" s="23"/>
      <c r="D247" s="67"/>
      <c r="E247" s="23"/>
      <c r="F247" s="67"/>
      <c r="G247" s="23"/>
      <c r="H247" s="67"/>
      <c r="I247" s="23"/>
      <c r="J247" s="67"/>
      <c r="K247" s="23"/>
      <c r="L247" s="67"/>
      <c r="M247" s="23"/>
      <c r="N247" s="67"/>
      <c r="O247" s="18"/>
    </row>
    <row r="248" spans="1:15" ht="38.25" customHeight="1" x14ac:dyDescent="0.2">
      <c r="A248" s="71" t="s">
        <v>133</v>
      </c>
      <c r="B248" s="56" t="s">
        <v>252</v>
      </c>
      <c r="C248" s="23"/>
      <c r="D248" s="67"/>
      <c r="E248" s="23"/>
      <c r="F248" s="67"/>
      <c r="G248" s="23"/>
      <c r="H248" s="67"/>
      <c r="I248" s="23"/>
      <c r="J248" s="67"/>
      <c r="K248" s="23"/>
      <c r="L248" s="67"/>
      <c r="M248" s="23"/>
      <c r="N248" s="67"/>
      <c r="O248" s="18"/>
    </row>
    <row r="249" spans="1:15" ht="38.25" x14ac:dyDescent="0.2">
      <c r="A249" s="62"/>
      <c r="B249" s="56" t="s">
        <v>253</v>
      </c>
      <c r="C249" s="23"/>
      <c r="D249" s="67"/>
      <c r="E249" s="23"/>
      <c r="F249" s="67"/>
      <c r="G249" s="23"/>
      <c r="H249" s="67"/>
      <c r="I249" s="23"/>
      <c r="J249" s="67"/>
      <c r="K249" s="23"/>
      <c r="L249" s="67"/>
      <c r="M249" s="23"/>
      <c r="N249" s="67"/>
      <c r="O249" s="18"/>
    </row>
    <row r="250" spans="1:15" ht="38.25" x14ac:dyDescent="0.2">
      <c r="A250" s="62"/>
      <c r="B250" s="56" t="s">
        <v>254</v>
      </c>
      <c r="C250" s="23"/>
      <c r="D250" s="67"/>
      <c r="E250" s="23"/>
      <c r="F250" s="67"/>
      <c r="G250" s="23"/>
      <c r="H250" s="67"/>
      <c r="I250" s="23"/>
      <c r="J250" s="67"/>
      <c r="K250" s="23"/>
      <c r="L250" s="67"/>
      <c r="M250" s="23"/>
      <c r="N250" s="67"/>
      <c r="O250" s="18"/>
    </row>
    <row r="251" spans="1:15" ht="38.25" x14ac:dyDescent="0.2">
      <c r="A251" s="62"/>
      <c r="B251" s="56" t="s">
        <v>255</v>
      </c>
      <c r="C251" s="23"/>
      <c r="D251" s="67"/>
      <c r="E251" s="23"/>
      <c r="F251" s="67"/>
      <c r="G251" s="23"/>
      <c r="H251" s="67"/>
      <c r="I251" s="23"/>
      <c r="J251" s="67"/>
      <c r="K251" s="23"/>
      <c r="L251" s="67"/>
      <c r="M251" s="23"/>
      <c r="N251" s="67"/>
      <c r="O251" s="18"/>
    </row>
    <row r="252" spans="1:15" ht="38.25" x14ac:dyDescent="0.2">
      <c r="A252" s="62"/>
      <c r="B252" s="56" t="s">
        <v>256</v>
      </c>
      <c r="C252" s="23"/>
      <c r="D252" s="67"/>
      <c r="E252" s="23"/>
      <c r="F252" s="67"/>
      <c r="G252" s="23"/>
      <c r="H252" s="67"/>
      <c r="I252" s="23"/>
      <c r="J252" s="67"/>
      <c r="K252" s="23"/>
      <c r="L252" s="67"/>
      <c r="M252" s="23"/>
      <c r="N252" s="67"/>
      <c r="O252" s="18"/>
    </row>
    <row r="253" spans="1:15" ht="38.25" x14ac:dyDescent="0.2">
      <c r="A253" s="62"/>
      <c r="B253" s="56" t="s">
        <v>257</v>
      </c>
      <c r="C253" s="23"/>
      <c r="D253" s="67"/>
      <c r="E253" s="23"/>
      <c r="F253" s="67"/>
      <c r="G253" s="23"/>
      <c r="H253" s="67"/>
      <c r="I253" s="23"/>
      <c r="J253" s="67"/>
      <c r="K253" s="23"/>
      <c r="L253" s="67"/>
      <c r="M253" s="23"/>
      <c r="N253" s="67"/>
      <c r="O253" s="18"/>
    </row>
    <row r="254" spans="1:15" ht="51" x14ac:dyDescent="0.2">
      <c r="A254" s="44" t="s">
        <v>132</v>
      </c>
      <c r="B254" s="56" t="s">
        <v>258</v>
      </c>
      <c r="C254" s="23"/>
      <c r="D254" s="67"/>
      <c r="E254" s="23"/>
      <c r="F254" s="67"/>
      <c r="G254" s="23"/>
      <c r="H254" s="67"/>
      <c r="I254" s="23"/>
      <c r="J254" s="67"/>
      <c r="K254" s="23"/>
      <c r="L254" s="67"/>
      <c r="M254" s="23"/>
      <c r="N254" s="67"/>
      <c r="O254" s="18"/>
    </row>
    <row r="255" spans="1:15" ht="51" x14ac:dyDescent="0.2">
      <c r="A255" s="62"/>
      <c r="B255" s="56" t="s">
        <v>259</v>
      </c>
      <c r="C255" s="23"/>
      <c r="D255" s="67"/>
      <c r="E255" s="23"/>
      <c r="F255" s="67"/>
      <c r="G255" s="23"/>
      <c r="H255" s="67"/>
      <c r="I255" s="23"/>
      <c r="J255" s="67"/>
      <c r="K255" s="23"/>
      <c r="L255" s="67"/>
      <c r="M255" s="23"/>
      <c r="N255" s="67"/>
      <c r="O255" s="18"/>
    </row>
    <row r="256" spans="1:15" ht="39.75" customHeight="1" x14ac:dyDescent="0.2">
      <c r="A256" s="62"/>
      <c r="B256" s="56" t="s">
        <v>260</v>
      </c>
      <c r="C256" s="23"/>
      <c r="D256" s="67"/>
      <c r="E256" s="23"/>
      <c r="F256" s="67"/>
      <c r="G256" s="23"/>
      <c r="H256" s="67"/>
      <c r="I256" s="23"/>
      <c r="J256" s="67"/>
      <c r="K256" s="23"/>
      <c r="L256" s="67"/>
      <c r="M256" s="23"/>
      <c r="N256" s="67"/>
      <c r="O256" s="18"/>
    </row>
    <row r="257" spans="1:15" ht="39.75" customHeight="1" x14ac:dyDescent="0.2">
      <c r="A257" s="62"/>
      <c r="B257" s="56" t="s">
        <v>261</v>
      </c>
      <c r="C257" s="23"/>
      <c r="D257" s="67"/>
      <c r="E257" s="23"/>
      <c r="F257" s="67"/>
      <c r="G257" s="23"/>
      <c r="H257" s="67"/>
      <c r="I257" s="23"/>
      <c r="J257" s="67"/>
      <c r="K257" s="23"/>
      <c r="L257" s="67"/>
      <c r="M257" s="23"/>
      <c r="N257" s="67"/>
      <c r="O257" s="18"/>
    </row>
    <row r="258" spans="1:15" ht="39.75" customHeight="1" x14ac:dyDescent="0.2">
      <c r="A258" s="62"/>
      <c r="B258" s="56" t="s">
        <v>262</v>
      </c>
      <c r="C258" s="23"/>
      <c r="D258" s="67"/>
      <c r="E258" s="23"/>
      <c r="F258" s="67"/>
      <c r="G258" s="23"/>
      <c r="H258" s="67"/>
      <c r="I258" s="23"/>
      <c r="J258" s="67"/>
      <c r="K258" s="23"/>
      <c r="L258" s="67"/>
      <c r="M258" s="23"/>
      <c r="N258" s="67"/>
      <c r="O258" s="18"/>
    </row>
    <row r="259" spans="1:15" ht="38.25" x14ac:dyDescent="0.2">
      <c r="A259" s="62"/>
      <c r="B259" s="56" t="s">
        <v>263</v>
      </c>
      <c r="C259" s="23"/>
      <c r="D259" s="67"/>
      <c r="E259" s="23"/>
      <c r="F259" s="67"/>
      <c r="G259" s="23"/>
      <c r="H259" s="67"/>
      <c r="I259" s="23"/>
      <c r="J259" s="67"/>
      <c r="K259" s="23"/>
      <c r="L259" s="67"/>
      <c r="M259" s="23"/>
      <c r="N259" s="67"/>
      <c r="O259" s="18"/>
    </row>
    <row r="260" spans="1:15" x14ac:dyDescent="0.2">
      <c r="A260" s="65" t="s">
        <v>92</v>
      </c>
      <c r="B260" s="56"/>
      <c r="C260" s="22"/>
      <c r="D260" s="40">
        <f>SUM(C261:C284)/(COUNTIF(C261:C284,"&gt;0")+0.00000001)</f>
        <v>0</v>
      </c>
      <c r="E260" s="22"/>
      <c r="F260" s="40">
        <f>SUM(E261:E284)/(COUNTIF(E261:E284,"&gt;0")+0.00000001)</f>
        <v>0</v>
      </c>
      <c r="G260" s="22"/>
      <c r="H260" s="40">
        <f>SUM(G261:G284)/(COUNTIF(G261:G284,"&gt;0")+0.00000001)</f>
        <v>0</v>
      </c>
      <c r="I260" s="22"/>
      <c r="J260" s="40">
        <f>SUM(I261:I284)/(COUNTIF(I261:I284,"&gt;0")+0.00000001)</f>
        <v>0</v>
      </c>
      <c r="K260" s="22"/>
      <c r="L260" s="40">
        <f>SUM(K261:K284)/(COUNTIF(K261:K284,"&gt;0")+0.00000001)</f>
        <v>0</v>
      </c>
      <c r="M260" s="22"/>
      <c r="N260" s="40">
        <f>SUM(M261:M284)/(COUNTIF(M261:M284,"&gt;0")+0.00000001)</f>
        <v>0</v>
      </c>
      <c r="O260" s="18"/>
    </row>
    <row r="261" spans="1:15" ht="14.25" customHeight="1" x14ac:dyDescent="0.2">
      <c r="A261" s="62"/>
      <c r="B261" s="72" t="s">
        <v>225</v>
      </c>
      <c r="C261" s="23"/>
      <c r="D261" s="67"/>
      <c r="E261" s="23"/>
      <c r="F261" s="67"/>
      <c r="G261" s="23"/>
      <c r="H261" s="67"/>
      <c r="I261" s="23"/>
      <c r="J261" s="67"/>
      <c r="K261" s="23"/>
      <c r="L261" s="67"/>
      <c r="M261" s="23"/>
      <c r="N261" s="67"/>
      <c r="O261" s="18"/>
    </row>
    <row r="262" spans="1:15" ht="27" customHeight="1" x14ac:dyDescent="0.2">
      <c r="A262" s="62"/>
      <c r="B262" s="72" t="s">
        <v>226</v>
      </c>
      <c r="C262" s="23"/>
      <c r="D262" s="67"/>
      <c r="E262" s="23"/>
      <c r="F262" s="67"/>
      <c r="G262" s="23"/>
      <c r="H262" s="67"/>
      <c r="I262" s="23"/>
      <c r="J262" s="67"/>
      <c r="K262" s="23"/>
      <c r="L262" s="67"/>
      <c r="M262" s="23"/>
      <c r="N262" s="67"/>
      <c r="O262" s="18"/>
    </row>
    <row r="263" spans="1:15" x14ac:dyDescent="0.2">
      <c r="A263" s="62"/>
      <c r="B263" s="72" t="s">
        <v>227</v>
      </c>
      <c r="C263" s="23"/>
      <c r="D263" s="67"/>
      <c r="E263" s="23"/>
      <c r="F263" s="67"/>
      <c r="G263" s="23"/>
      <c r="H263" s="67"/>
      <c r="I263" s="23"/>
      <c r="J263" s="67"/>
      <c r="K263" s="23"/>
      <c r="L263" s="67"/>
      <c r="M263" s="23"/>
      <c r="N263" s="67"/>
      <c r="O263" s="18"/>
    </row>
    <row r="264" spans="1:15" ht="25.5" x14ac:dyDescent="0.2">
      <c r="A264" s="62"/>
      <c r="B264" s="66" t="s">
        <v>193</v>
      </c>
      <c r="C264" s="23"/>
      <c r="D264" s="67"/>
      <c r="E264" s="23"/>
      <c r="F264" s="67"/>
      <c r="G264" s="23"/>
      <c r="H264" s="67"/>
      <c r="I264" s="23"/>
      <c r="J264" s="67"/>
      <c r="K264" s="23"/>
      <c r="L264" s="67"/>
      <c r="M264" s="23"/>
      <c r="N264" s="67"/>
      <c r="O264" s="18"/>
    </row>
    <row r="265" spans="1:15" ht="25.5" x14ac:dyDescent="0.2">
      <c r="A265" s="44" t="s">
        <v>129</v>
      </c>
      <c r="B265" s="73" t="s">
        <v>264</v>
      </c>
      <c r="C265" s="23"/>
      <c r="D265" s="67"/>
      <c r="E265" s="23"/>
      <c r="F265" s="67"/>
      <c r="G265" s="23"/>
      <c r="H265" s="67"/>
      <c r="I265" s="23"/>
      <c r="J265" s="67"/>
      <c r="K265" s="23"/>
      <c r="L265" s="67"/>
      <c r="M265" s="23"/>
      <c r="N265" s="67"/>
      <c r="O265" s="18"/>
    </row>
    <row r="266" spans="1:15" ht="25.5" x14ac:dyDescent="0.2">
      <c r="A266" s="65"/>
      <c r="B266" s="73" t="s">
        <v>265</v>
      </c>
      <c r="C266" s="23"/>
      <c r="D266" s="67"/>
      <c r="E266" s="23"/>
      <c r="F266" s="67"/>
      <c r="G266" s="23"/>
      <c r="H266" s="67"/>
      <c r="I266" s="23"/>
      <c r="J266" s="67"/>
      <c r="K266" s="23"/>
      <c r="L266" s="67"/>
      <c r="M266" s="23"/>
      <c r="N266" s="67"/>
      <c r="O266" s="18"/>
    </row>
    <row r="267" spans="1:15" ht="39.75" customHeight="1" x14ac:dyDescent="0.2">
      <c r="A267" s="65"/>
      <c r="B267" s="73" t="s">
        <v>266</v>
      </c>
      <c r="C267" s="23"/>
      <c r="D267" s="67"/>
      <c r="E267" s="23"/>
      <c r="F267" s="67"/>
      <c r="G267" s="23"/>
      <c r="H267" s="67"/>
      <c r="I267" s="23"/>
      <c r="J267" s="67"/>
      <c r="K267" s="23"/>
      <c r="L267" s="67"/>
      <c r="M267" s="23"/>
      <c r="N267" s="67"/>
      <c r="O267" s="18"/>
    </row>
    <row r="268" spans="1:15" ht="25.5" x14ac:dyDescent="0.2">
      <c r="A268" s="65"/>
      <c r="B268" s="73" t="s">
        <v>267</v>
      </c>
      <c r="C268" s="23"/>
      <c r="D268" s="67"/>
      <c r="E268" s="23"/>
      <c r="F268" s="67"/>
      <c r="G268" s="23"/>
      <c r="H268" s="67"/>
      <c r="I268" s="23"/>
      <c r="J268" s="67"/>
      <c r="K268" s="23"/>
      <c r="L268" s="67"/>
      <c r="M268" s="23"/>
      <c r="N268" s="67"/>
      <c r="O268" s="18"/>
    </row>
    <row r="269" spans="1:15" ht="25.5" x14ac:dyDescent="0.2">
      <c r="A269" s="65"/>
      <c r="B269" s="73" t="s">
        <v>268</v>
      </c>
      <c r="C269" s="23"/>
      <c r="D269" s="67"/>
      <c r="E269" s="23"/>
      <c r="F269" s="67"/>
      <c r="G269" s="23"/>
      <c r="H269" s="67"/>
      <c r="I269" s="23"/>
      <c r="J269" s="67"/>
      <c r="K269" s="23"/>
      <c r="L269" s="67"/>
      <c r="M269" s="23"/>
      <c r="N269" s="67"/>
      <c r="O269" s="18"/>
    </row>
    <row r="270" spans="1:15" ht="25.5" x14ac:dyDescent="0.2">
      <c r="A270" s="65"/>
      <c r="B270" s="73" t="s">
        <v>269</v>
      </c>
      <c r="C270" s="23"/>
      <c r="D270" s="67"/>
      <c r="E270" s="23"/>
      <c r="F270" s="67"/>
      <c r="G270" s="23"/>
      <c r="H270" s="67"/>
      <c r="I270" s="23"/>
      <c r="J270" s="67"/>
      <c r="K270" s="23"/>
      <c r="L270" s="67"/>
      <c r="M270" s="23"/>
      <c r="N270" s="67"/>
      <c r="O270" s="18"/>
    </row>
    <row r="271" spans="1:15" ht="38.25" x14ac:dyDescent="0.2">
      <c r="A271" s="65"/>
      <c r="B271" s="73" t="s">
        <v>270</v>
      </c>
      <c r="C271" s="23"/>
      <c r="D271" s="67"/>
      <c r="E271" s="23"/>
      <c r="F271" s="67"/>
      <c r="G271" s="23"/>
      <c r="H271" s="67"/>
      <c r="I271" s="23"/>
      <c r="J271" s="67"/>
      <c r="K271" s="23"/>
      <c r="L271" s="67"/>
      <c r="M271" s="23"/>
      <c r="N271" s="67"/>
      <c r="O271" s="18"/>
    </row>
    <row r="272" spans="1:15" ht="39.75" customHeight="1" x14ac:dyDescent="0.2">
      <c r="A272" s="65"/>
      <c r="B272" s="73" t="s">
        <v>271</v>
      </c>
      <c r="C272" s="23"/>
      <c r="D272" s="67"/>
      <c r="E272" s="23"/>
      <c r="F272" s="67"/>
      <c r="G272" s="23"/>
      <c r="H272" s="67"/>
      <c r="I272" s="23"/>
      <c r="J272" s="67"/>
      <c r="K272" s="23"/>
      <c r="L272" s="67"/>
      <c r="M272" s="23"/>
      <c r="N272" s="67"/>
      <c r="O272" s="18"/>
    </row>
    <row r="273" spans="1:15" ht="25.5" x14ac:dyDescent="0.2">
      <c r="A273" s="69" t="s">
        <v>133</v>
      </c>
      <c r="B273" s="73" t="s">
        <v>272</v>
      </c>
      <c r="C273" s="23"/>
      <c r="D273" s="67"/>
      <c r="E273" s="23"/>
      <c r="F273" s="67"/>
      <c r="G273" s="23"/>
      <c r="H273" s="67"/>
      <c r="I273" s="23"/>
      <c r="J273" s="67"/>
      <c r="K273" s="23"/>
      <c r="L273" s="67"/>
      <c r="M273" s="23"/>
      <c r="N273" s="67"/>
      <c r="O273" s="18"/>
    </row>
    <row r="274" spans="1:15" ht="38.25" x14ac:dyDescent="0.2">
      <c r="A274" s="65"/>
      <c r="B274" s="73" t="s">
        <v>273</v>
      </c>
      <c r="C274" s="23"/>
      <c r="D274" s="67"/>
      <c r="E274" s="23"/>
      <c r="F274" s="67"/>
      <c r="G274" s="23"/>
      <c r="H274" s="67"/>
      <c r="I274" s="23"/>
      <c r="J274" s="67"/>
      <c r="K274" s="23"/>
      <c r="L274" s="67"/>
      <c r="M274" s="23"/>
      <c r="N274" s="67"/>
      <c r="O274" s="18"/>
    </row>
    <row r="275" spans="1:15" ht="51" x14ac:dyDescent="0.2">
      <c r="A275" s="65"/>
      <c r="B275" s="73" t="s">
        <v>274</v>
      </c>
      <c r="C275" s="23"/>
      <c r="D275" s="67"/>
      <c r="E275" s="23"/>
      <c r="F275" s="67"/>
      <c r="G275" s="23"/>
      <c r="H275" s="67"/>
      <c r="I275" s="23"/>
      <c r="J275" s="67"/>
      <c r="K275" s="23"/>
      <c r="L275" s="67"/>
      <c r="M275" s="23"/>
      <c r="N275" s="67"/>
      <c r="O275" s="18"/>
    </row>
    <row r="276" spans="1:15" ht="38.25" x14ac:dyDescent="0.2">
      <c r="A276" s="62"/>
      <c r="B276" s="73" t="s">
        <v>275</v>
      </c>
      <c r="C276" s="23"/>
      <c r="D276" s="67"/>
      <c r="E276" s="23"/>
      <c r="F276" s="67"/>
      <c r="G276" s="23"/>
      <c r="H276" s="67"/>
      <c r="I276" s="23"/>
      <c r="J276" s="67"/>
      <c r="K276" s="23"/>
      <c r="L276" s="67"/>
      <c r="M276" s="23"/>
      <c r="N276" s="67"/>
      <c r="O276" s="18"/>
    </row>
    <row r="277" spans="1:15" ht="40.5" customHeight="1" x14ac:dyDescent="0.2">
      <c r="A277" s="62"/>
      <c r="B277" s="73" t="s">
        <v>276</v>
      </c>
      <c r="C277" s="23"/>
      <c r="D277" s="67"/>
      <c r="E277" s="23"/>
      <c r="F277" s="67"/>
      <c r="G277" s="23"/>
      <c r="H277" s="67"/>
      <c r="I277" s="23"/>
      <c r="J277" s="67"/>
      <c r="K277" s="23"/>
      <c r="L277" s="67"/>
      <c r="M277" s="23"/>
      <c r="N277" s="67"/>
      <c r="O277" s="18"/>
    </row>
    <row r="278" spans="1:15" ht="38.25" x14ac:dyDescent="0.2">
      <c r="A278" s="62"/>
      <c r="B278" s="73" t="s">
        <v>277</v>
      </c>
      <c r="C278" s="23"/>
      <c r="D278" s="67"/>
      <c r="E278" s="23"/>
      <c r="F278" s="67"/>
      <c r="G278" s="23"/>
      <c r="H278" s="67"/>
      <c r="I278" s="23"/>
      <c r="J278" s="67"/>
      <c r="K278" s="23"/>
      <c r="L278" s="67"/>
      <c r="M278" s="23"/>
      <c r="N278" s="67"/>
      <c r="O278" s="18"/>
    </row>
    <row r="279" spans="1:15" ht="51" x14ac:dyDescent="0.2">
      <c r="A279" s="44" t="s">
        <v>132</v>
      </c>
      <c r="B279" s="73" t="s">
        <v>278</v>
      </c>
      <c r="C279" s="23"/>
      <c r="D279" s="67"/>
      <c r="E279" s="23"/>
      <c r="F279" s="67"/>
      <c r="G279" s="23"/>
      <c r="H279" s="67"/>
      <c r="I279" s="23"/>
      <c r="J279" s="67"/>
      <c r="K279" s="23"/>
      <c r="L279" s="67"/>
      <c r="M279" s="23"/>
      <c r="N279" s="67"/>
      <c r="O279" s="18"/>
    </row>
    <row r="280" spans="1:15" ht="51" x14ac:dyDescent="0.2">
      <c r="A280" s="62"/>
      <c r="B280" s="73" t="s">
        <v>279</v>
      </c>
      <c r="C280" s="23"/>
      <c r="D280" s="67"/>
      <c r="E280" s="23"/>
      <c r="F280" s="67"/>
      <c r="G280" s="23"/>
      <c r="H280" s="67"/>
      <c r="I280" s="23"/>
      <c r="J280" s="67"/>
      <c r="K280" s="23"/>
      <c r="L280" s="67"/>
      <c r="M280" s="23"/>
      <c r="N280" s="67"/>
      <c r="O280" s="18"/>
    </row>
    <row r="281" spans="1:15" ht="25.5" x14ac:dyDescent="0.2">
      <c r="A281" s="62"/>
      <c r="B281" s="73" t="s">
        <v>280</v>
      </c>
      <c r="C281" s="23"/>
      <c r="D281" s="67"/>
      <c r="E281" s="23"/>
      <c r="F281" s="67"/>
      <c r="G281" s="23"/>
      <c r="H281" s="67"/>
      <c r="I281" s="23"/>
      <c r="J281" s="67"/>
      <c r="K281" s="23"/>
      <c r="L281" s="67"/>
      <c r="M281" s="23"/>
      <c r="N281" s="67"/>
      <c r="O281" s="18"/>
    </row>
    <row r="282" spans="1:15" ht="38.25" x14ac:dyDescent="0.2">
      <c r="A282" s="62"/>
      <c r="B282" s="73" t="s">
        <v>281</v>
      </c>
      <c r="C282" s="23"/>
      <c r="D282" s="67"/>
      <c r="E282" s="23"/>
      <c r="F282" s="67"/>
      <c r="G282" s="23"/>
      <c r="H282" s="67"/>
      <c r="I282" s="23"/>
      <c r="J282" s="67"/>
      <c r="K282" s="23"/>
      <c r="L282" s="67"/>
      <c r="M282" s="23"/>
      <c r="N282" s="67"/>
      <c r="O282" s="18"/>
    </row>
    <row r="283" spans="1:15" ht="38.25" x14ac:dyDescent="0.2">
      <c r="A283" s="62"/>
      <c r="B283" s="73" t="s">
        <v>282</v>
      </c>
      <c r="C283" s="23"/>
      <c r="D283" s="67"/>
      <c r="E283" s="23"/>
      <c r="F283" s="67"/>
      <c r="G283" s="23"/>
      <c r="H283" s="67"/>
      <c r="I283" s="23"/>
      <c r="J283" s="67"/>
      <c r="K283" s="23"/>
      <c r="L283" s="67"/>
      <c r="M283" s="23"/>
      <c r="N283" s="67"/>
      <c r="O283" s="18"/>
    </row>
    <row r="284" spans="1:15" ht="25.5" x14ac:dyDescent="0.2">
      <c r="A284" s="62"/>
      <c r="B284" s="73" t="s">
        <v>283</v>
      </c>
      <c r="C284" s="23"/>
      <c r="D284" s="67"/>
      <c r="E284" s="23"/>
      <c r="F284" s="67"/>
      <c r="G284" s="23"/>
      <c r="H284" s="67"/>
      <c r="I284" s="23"/>
      <c r="J284" s="67"/>
      <c r="K284" s="23"/>
      <c r="L284" s="67"/>
      <c r="M284" s="23"/>
      <c r="N284" s="67"/>
      <c r="O284" s="18"/>
    </row>
    <row r="285" spans="1:15" x14ac:dyDescent="0.2">
      <c r="A285" s="65" t="s">
        <v>93</v>
      </c>
      <c r="B285" s="66"/>
      <c r="C285" s="22"/>
      <c r="D285" s="40">
        <f>SUM(C286:C299)/(COUNTIF(C286:C299,"&gt;0")+0.00000001)</f>
        <v>0</v>
      </c>
      <c r="E285" s="22"/>
      <c r="F285" s="40">
        <f>SUM(E286:E299)/(COUNTIF(E286:E299,"&gt;0")+0.00000001)</f>
        <v>0</v>
      </c>
      <c r="G285" s="22"/>
      <c r="H285" s="40">
        <f>SUM(G286:G299)/(COUNTIF(G286:G299,"&gt;0")+0.00000001)</f>
        <v>0</v>
      </c>
      <c r="I285" s="22"/>
      <c r="J285" s="40">
        <f>SUM(I286:I299)/(COUNTIF(I286:I299,"&gt;0")+0.00000001)</f>
        <v>0</v>
      </c>
      <c r="K285" s="22"/>
      <c r="L285" s="40">
        <f>SUM(K286:K299)/(COUNTIF(K286:K299,"&gt;0")+0.00000001)</f>
        <v>0</v>
      </c>
      <c r="M285" s="22"/>
      <c r="N285" s="40">
        <f>SUM(M286:M299)/(COUNTIF(M286:M299,"&gt;0")+0.00000001)</f>
        <v>0</v>
      </c>
      <c r="O285" s="18"/>
    </row>
    <row r="286" spans="1:15" ht="63.75" x14ac:dyDescent="0.2">
      <c r="A286" s="65"/>
      <c r="B286" s="56" t="s">
        <v>194</v>
      </c>
      <c r="C286" s="23"/>
      <c r="D286" s="67"/>
      <c r="E286" s="23"/>
      <c r="F286" s="67"/>
      <c r="G286" s="23"/>
      <c r="H286" s="67"/>
      <c r="I286" s="23"/>
      <c r="J286" s="67"/>
      <c r="K286" s="23"/>
      <c r="L286" s="67"/>
      <c r="M286" s="23"/>
      <c r="N286" s="67"/>
      <c r="O286" s="18"/>
    </row>
    <row r="287" spans="1:15" x14ac:dyDescent="0.2">
      <c r="A287" s="65"/>
      <c r="B287" s="56" t="s">
        <v>195</v>
      </c>
      <c r="C287" s="23"/>
      <c r="D287" s="67"/>
      <c r="E287" s="23"/>
      <c r="F287" s="67"/>
      <c r="G287" s="23"/>
      <c r="H287" s="67"/>
      <c r="I287" s="23"/>
      <c r="J287" s="67"/>
      <c r="K287" s="23"/>
      <c r="L287" s="67"/>
      <c r="M287" s="23"/>
      <c r="N287" s="67"/>
      <c r="O287" s="18"/>
    </row>
    <row r="288" spans="1:15" ht="51" x14ac:dyDescent="0.2">
      <c r="A288" s="69" t="s">
        <v>135</v>
      </c>
      <c r="B288" s="74" t="s">
        <v>196</v>
      </c>
      <c r="C288" s="23"/>
      <c r="D288" s="67"/>
      <c r="E288" s="23"/>
      <c r="F288" s="67"/>
      <c r="G288" s="23"/>
      <c r="H288" s="67"/>
      <c r="I288" s="23"/>
      <c r="J288" s="67"/>
      <c r="K288" s="23"/>
      <c r="L288" s="67"/>
      <c r="M288" s="23"/>
      <c r="N288" s="67"/>
      <c r="O288" s="18"/>
    </row>
    <row r="289" spans="1:15" ht="63.75" x14ac:dyDescent="0.2">
      <c r="A289" s="65"/>
      <c r="B289" s="58" t="s">
        <v>197</v>
      </c>
      <c r="C289" s="23"/>
      <c r="D289" s="67"/>
      <c r="E289" s="23"/>
      <c r="F289" s="67"/>
      <c r="G289" s="23"/>
      <c r="H289" s="67"/>
      <c r="I289" s="23"/>
      <c r="J289" s="67"/>
      <c r="K289" s="23"/>
      <c r="L289" s="67"/>
      <c r="M289" s="23"/>
      <c r="N289" s="67"/>
      <c r="O289" s="18"/>
    </row>
    <row r="290" spans="1:15" ht="25.5" x14ac:dyDescent="0.2">
      <c r="A290" s="65"/>
      <c r="B290" s="58" t="s">
        <v>198</v>
      </c>
      <c r="C290" s="23"/>
      <c r="D290" s="67"/>
      <c r="E290" s="23"/>
      <c r="F290" s="67"/>
      <c r="G290" s="23"/>
      <c r="H290" s="67"/>
      <c r="I290" s="23"/>
      <c r="J290" s="67"/>
      <c r="K290" s="23"/>
      <c r="L290" s="67"/>
      <c r="M290" s="23"/>
      <c r="N290" s="67"/>
      <c r="O290" s="18"/>
    </row>
    <row r="291" spans="1:15" ht="38.25" x14ac:dyDescent="0.2">
      <c r="A291" s="65"/>
      <c r="B291" s="74" t="s">
        <v>199</v>
      </c>
      <c r="C291" s="23"/>
      <c r="D291" s="67"/>
      <c r="E291" s="23"/>
      <c r="F291" s="67"/>
      <c r="G291" s="23"/>
      <c r="H291" s="67"/>
      <c r="I291" s="23"/>
      <c r="J291" s="67"/>
      <c r="K291" s="23"/>
      <c r="L291" s="67"/>
      <c r="M291" s="23"/>
      <c r="N291" s="67"/>
      <c r="O291" s="18"/>
    </row>
    <row r="292" spans="1:15" ht="25.5" x14ac:dyDescent="0.2">
      <c r="A292" s="65"/>
      <c r="B292" s="58" t="s">
        <v>200</v>
      </c>
      <c r="C292" s="23"/>
      <c r="D292" s="67"/>
      <c r="E292" s="23"/>
      <c r="F292" s="67"/>
      <c r="G292" s="23"/>
      <c r="H292" s="67"/>
      <c r="I292" s="23"/>
      <c r="J292" s="67"/>
      <c r="K292" s="23"/>
      <c r="L292" s="67"/>
      <c r="M292" s="23"/>
      <c r="N292" s="67"/>
      <c r="O292" s="18"/>
    </row>
    <row r="293" spans="1:15" x14ac:dyDescent="0.2">
      <c r="A293" s="65"/>
      <c r="B293" s="74" t="s">
        <v>201</v>
      </c>
      <c r="C293" s="23"/>
      <c r="D293" s="67"/>
      <c r="E293" s="23"/>
      <c r="F293" s="67"/>
      <c r="G293" s="23"/>
      <c r="H293" s="67"/>
      <c r="I293" s="23"/>
      <c r="J293" s="67"/>
      <c r="K293" s="23"/>
      <c r="L293" s="67"/>
      <c r="M293" s="23"/>
      <c r="N293" s="67"/>
      <c r="O293" s="17"/>
    </row>
    <row r="294" spans="1:15" ht="51" x14ac:dyDescent="0.2">
      <c r="A294" s="69" t="s">
        <v>136</v>
      </c>
      <c r="B294" s="66" t="s">
        <v>202</v>
      </c>
      <c r="C294" s="23"/>
      <c r="D294" s="67"/>
      <c r="E294" s="23"/>
      <c r="F294" s="67"/>
      <c r="G294" s="23"/>
      <c r="H294" s="67"/>
      <c r="I294" s="23"/>
      <c r="J294" s="67"/>
      <c r="K294" s="23"/>
      <c r="L294" s="67"/>
      <c r="M294" s="23"/>
      <c r="N294" s="67"/>
      <c r="O294" s="18"/>
    </row>
    <row r="295" spans="1:15" ht="63.75" x14ac:dyDescent="0.2">
      <c r="A295" s="65"/>
      <c r="B295" s="66" t="s">
        <v>197</v>
      </c>
      <c r="C295" s="23"/>
      <c r="D295" s="67"/>
      <c r="E295" s="23"/>
      <c r="F295" s="67"/>
      <c r="G295" s="23"/>
      <c r="H295" s="67"/>
      <c r="I295" s="23"/>
      <c r="J295" s="67"/>
      <c r="K295" s="23"/>
      <c r="L295" s="67"/>
      <c r="M295" s="23"/>
      <c r="N295" s="67"/>
      <c r="O295" s="18"/>
    </row>
    <row r="296" spans="1:15" ht="25.5" x14ac:dyDescent="0.2">
      <c r="A296" s="65"/>
      <c r="B296" s="58" t="s">
        <v>198</v>
      </c>
      <c r="C296" s="23"/>
      <c r="D296" s="67"/>
      <c r="E296" s="23"/>
      <c r="F296" s="67"/>
      <c r="G296" s="23"/>
      <c r="H296" s="67"/>
      <c r="I296" s="23"/>
      <c r="J296" s="67"/>
      <c r="K296" s="23"/>
      <c r="L296" s="67"/>
      <c r="M296" s="23"/>
      <c r="N296" s="67"/>
      <c r="O296" s="18"/>
    </row>
    <row r="297" spans="1:15" ht="26.25" customHeight="1" x14ac:dyDescent="0.2">
      <c r="A297" s="65"/>
      <c r="B297" s="58" t="s">
        <v>200</v>
      </c>
      <c r="C297" s="23"/>
      <c r="D297" s="67"/>
      <c r="E297" s="23"/>
      <c r="F297" s="67"/>
      <c r="G297" s="23"/>
      <c r="H297" s="67"/>
      <c r="I297" s="23"/>
      <c r="J297" s="67"/>
      <c r="K297" s="23"/>
      <c r="L297" s="67"/>
      <c r="M297" s="23"/>
      <c r="N297" s="67"/>
      <c r="O297" s="18"/>
    </row>
    <row r="298" spans="1:15" x14ac:dyDescent="0.2">
      <c r="A298" s="65"/>
      <c r="B298" s="74" t="s">
        <v>201</v>
      </c>
      <c r="C298" s="23"/>
      <c r="D298" s="67"/>
      <c r="E298" s="23"/>
      <c r="F298" s="67"/>
      <c r="G298" s="23"/>
      <c r="H298" s="67"/>
      <c r="I298" s="23"/>
      <c r="J298" s="67"/>
      <c r="K298" s="23"/>
      <c r="L298" s="67"/>
      <c r="M298" s="23"/>
      <c r="N298" s="67"/>
      <c r="O298" s="18"/>
    </row>
    <row r="299" spans="1:15" ht="27" customHeight="1" x14ac:dyDescent="0.2">
      <c r="A299" s="62"/>
      <c r="B299" s="56" t="s">
        <v>203</v>
      </c>
      <c r="C299" s="23"/>
      <c r="D299" s="67"/>
      <c r="E299" s="23"/>
      <c r="F299" s="67"/>
      <c r="G299" s="23"/>
      <c r="H299" s="67"/>
      <c r="I299" s="23"/>
      <c r="J299" s="67"/>
      <c r="K299" s="23"/>
      <c r="L299" s="67"/>
      <c r="M299" s="23"/>
      <c r="N299" s="67"/>
      <c r="O299" s="18"/>
    </row>
    <row r="300" spans="1:15" x14ac:dyDescent="0.2">
      <c r="A300" s="62" t="s">
        <v>94</v>
      </c>
      <c r="B300" s="56"/>
      <c r="C300" s="22"/>
      <c r="D300" s="40">
        <f>SUM(C301:C304)/(COUNTIF(C301:C304,"&gt;0")+0.00000001)</f>
        <v>0</v>
      </c>
      <c r="E300" s="22"/>
      <c r="F300" s="40">
        <f>SUM(E301:E304)/(COUNTIF(E301:E304,"&gt;0")+0.00000001)</f>
        <v>0</v>
      </c>
      <c r="G300" s="22"/>
      <c r="H300" s="40">
        <f>SUM(G301:G304)/(COUNTIF(G301:G304,"&gt;0")+0.00000001)</f>
        <v>0</v>
      </c>
      <c r="I300" s="22"/>
      <c r="J300" s="40">
        <f>SUM(I301:I304)/(COUNTIF(I301:I304,"&gt;0")+0.00000001)</f>
        <v>0</v>
      </c>
      <c r="K300" s="22"/>
      <c r="L300" s="40">
        <f>SUM(K301:K304)/(COUNTIF(K301:K304,"&gt;0")+0.00000001)</f>
        <v>0</v>
      </c>
      <c r="M300" s="22"/>
      <c r="N300" s="40">
        <f>SUM(M301:M304)/(COUNTIF(M301:M304,"&gt;0")+0.00000001)</f>
        <v>0</v>
      </c>
      <c r="O300" s="18"/>
    </row>
    <row r="301" spans="1:15" ht="25.5" x14ac:dyDescent="0.2">
      <c r="A301" s="62"/>
      <c r="B301" s="56" t="s">
        <v>204</v>
      </c>
      <c r="C301" s="23"/>
      <c r="D301" s="67"/>
      <c r="E301" s="23"/>
      <c r="F301" s="67"/>
      <c r="G301" s="23"/>
      <c r="H301" s="67"/>
      <c r="I301" s="23"/>
      <c r="J301" s="67"/>
      <c r="K301" s="23"/>
      <c r="L301" s="67"/>
      <c r="M301" s="23"/>
      <c r="N301" s="67"/>
      <c r="O301" s="18"/>
    </row>
    <row r="302" spans="1:15" x14ac:dyDescent="0.2">
      <c r="A302" s="62"/>
      <c r="B302" s="56" t="s">
        <v>205</v>
      </c>
      <c r="C302" s="23"/>
      <c r="D302" s="67"/>
      <c r="E302" s="23"/>
      <c r="F302" s="67"/>
      <c r="G302" s="23"/>
      <c r="H302" s="67"/>
      <c r="I302" s="23"/>
      <c r="J302" s="67"/>
      <c r="K302" s="23"/>
      <c r="L302" s="67"/>
      <c r="M302" s="23"/>
      <c r="N302" s="67"/>
      <c r="O302" s="18"/>
    </row>
    <row r="303" spans="1:15" ht="25.5" x14ac:dyDescent="0.2">
      <c r="A303" s="62"/>
      <c r="B303" s="66" t="s">
        <v>206</v>
      </c>
      <c r="C303" s="23"/>
      <c r="D303" s="67"/>
      <c r="E303" s="23"/>
      <c r="F303" s="67"/>
      <c r="G303" s="23"/>
      <c r="H303" s="67"/>
      <c r="I303" s="23"/>
      <c r="J303" s="67"/>
      <c r="K303" s="23"/>
      <c r="L303" s="67"/>
      <c r="M303" s="23"/>
      <c r="N303" s="67"/>
      <c r="O303" s="18"/>
    </row>
    <row r="304" spans="1:15" ht="25.5" x14ac:dyDescent="0.2">
      <c r="A304" s="62"/>
      <c r="B304" s="66" t="s">
        <v>207</v>
      </c>
      <c r="C304" s="23"/>
      <c r="D304" s="67"/>
      <c r="E304" s="23"/>
      <c r="F304" s="67"/>
      <c r="G304" s="23"/>
      <c r="H304" s="67"/>
      <c r="I304" s="23"/>
      <c r="J304" s="67"/>
      <c r="K304" s="23"/>
      <c r="L304" s="67"/>
      <c r="M304" s="23"/>
      <c r="N304" s="67"/>
      <c r="O304" s="18"/>
    </row>
    <row r="305" spans="1:15" x14ac:dyDescent="0.2">
      <c r="A305" s="62" t="s">
        <v>95</v>
      </c>
      <c r="B305" s="56"/>
      <c r="C305" s="22"/>
      <c r="D305" s="40">
        <f>SUM(C306:C314)/(COUNTIF(C306:C314,"&gt;0")+0.00000001)</f>
        <v>0</v>
      </c>
      <c r="E305" s="22"/>
      <c r="F305" s="40">
        <f>SUM(E306:E314)/(COUNTIF(E306:E314,"&gt;0")+0.00000001)</f>
        <v>0</v>
      </c>
      <c r="G305" s="22"/>
      <c r="H305" s="40">
        <f>SUM(G306:G314)/(COUNTIF(G306:G314,"&gt;0")+0.00000001)</f>
        <v>0</v>
      </c>
      <c r="I305" s="22"/>
      <c r="J305" s="40">
        <f>SUM(I306:I314)/(COUNTIF(I306:I314,"&gt;0")+0.00000001)</f>
        <v>0</v>
      </c>
      <c r="K305" s="22"/>
      <c r="L305" s="40">
        <f>SUM(K306:K314)/(COUNTIF(K306:K314,"&gt;0")+0.00000001)</f>
        <v>0</v>
      </c>
      <c r="M305" s="22"/>
      <c r="N305" s="40">
        <f>SUM(M306:M314)/(COUNTIF(M306:M314,"&gt;0")+0.00000001)</f>
        <v>0</v>
      </c>
      <c r="O305" s="18"/>
    </row>
    <row r="306" spans="1:15" ht="25.5" x14ac:dyDescent="0.2">
      <c r="A306" s="62"/>
      <c r="B306" s="56" t="s">
        <v>208</v>
      </c>
      <c r="C306" s="23"/>
      <c r="D306" s="67"/>
      <c r="E306" s="23"/>
      <c r="F306" s="67"/>
      <c r="G306" s="23"/>
      <c r="H306" s="67"/>
      <c r="I306" s="23"/>
      <c r="J306" s="67"/>
      <c r="K306" s="23"/>
      <c r="L306" s="67"/>
      <c r="M306" s="23"/>
      <c r="N306" s="67"/>
      <c r="O306" s="18"/>
    </row>
    <row r="307" spans="1:15" ht="26.25" customHeight="1" x14ac:dyDescent="0.2">
      <c r="A307" s="65"/>
      <c r="B307" s="56" t="s">
        <v>209</v>
      </c>
      <c r="C307" s="23"/>
      <c r="D307" s="67"/>
      <c r="E307" s="23"/>
      <c r="F307" s="67"/>
      <c r="G307" s="23"/>
      <c r="H307" s="67"/>
      <c r="I307" s="23"/>
      <c r="J307" s="67"/>
      <c r="K307" s="23"/>
      <c r="L307" s="67"/>
      <c r="M307" s="23"/>
      <c r="N307" s="67"/>
      <c r="O307" s="18"/>
    </row>
    <row r="308" spans="1:15" ht="51" x14ac:dyDescent="0.2">
      <c r="A308" s="62"/>
      <c r="B308" s="56" t="s">
        <v>228</v>
      </c>
      <c r="C308" s="23"/>
      <c r="D308" s="67"/>
      <c r="E308" s="23"/>
      <c r="F308" s="67"/>
      <c r="G308" s="23"/>
      <c r="H308" s="67"/>
      <c r="I308" s="23"/>
      <c r="J308" s="67"/>
      <c r="K308" s="23"/>
      <c r="L308" s="67"/>
      <c r="M308" s="23"/>
      <c r="N308" s="67"/>
      <c r="O308" s="18"/>
    </row>
    <row r="309" spans="1:15" ht="27" customHeight="1" x14ac:dyDescent="0.2">
      <c r="A309" s="62"/>
      <c r="B309" s="66" t="s">
        <v>210</v>
      </c>
      <c r="C309" s="23"/>
      <c r="D309" s="67"/>
      <c r="E309" s="23"/>
      <c r="F309" s="67"/>
      <c r="G309" s="23"/>
      <c r="H309" s="67"/>
      <c r="I309" s="23"/>
      <c r="J309" s="67"/>
      <c r="K309" s="23"/>
      <c r="L309" s="67"/>
      <c r="M309" s="23"/>
      <c r="N309" s="67"/>
      <c r="O309" s="18"/>
    </row>
    <row r="310" spans="1:15" ht="25.5" x14ac:dyDescent="0.2">
      <c r="A310" s="44" t="s">
        <v>129</v>
      </c>
      <c r="B310" s="66" t="s">
        <v>284</v>
      </c>
      <c r="C310" s="23"/>
      <c r="D310" s="67"/>
      <c r="E310" s="23"/>
      <c r="F310" s="67"/>
      <c r="G310" s="23"/>
      <c r="H310" s="67"/>
      <c r="I310" s="23"/>
      <c r="J310" s="67"/>
      <c r="K310" s="23"/>
      <c r="L310" s="67"/>
      <c r="M310" s="23"/>
      <c r="N310" s="67"/>
      <c r="O310" s="18"/>
    </row>
    <row r="311" spans="1:15" ht="29.25" customHeight="1" x14ac:dyDescent="0.2">
      <c r="A311" s="62"/>
      <c r="B311" s="66" t="s">
        <v>285</v>
      </c>
      <c r="C311" s="23"/>
      <c r="D311" s="67"/>
      <c r="E311" s="23"/>
      <c r="F311" s="67"/>
      <c r="G311" s="23"/>
      <c r="H311" s="67"/>
      <c r="I311" s="23"/>
      <c r="J311" s="67"/>
      <c r="K311" s="23"/>
      <c r="L311" s="67"/>
      <c r="M311" s="23"/>
      <c r="N311" s="67"/>
      <c r="O311" s="18"/>
    </row>
    <row r="312" spans="1:15" ht="25.5" x14ac:dyDescent="0.2">
      <c r="A312" s="62"/>
      <c r="B312" s="66" t="s">
        <v>286</v>
      </c>
      <c r="C312" s="23"/>
      <c r="D312" s="67"/>
      <c r="E312" s="23"/>
      <c r="F312" s="67"/>
      <c r="G312" s="23"/>
      <c r="H312" s="67"/>
      <c r="I312" s="23"/>
      <c r="J312" s="67"/>
      <c r="K312" s="23"/>
      <c r="L312" s="67"/>
      <c r="M312" s="23"/>
      <c r="N312" s="67"/>
      <c r="O312" s="18"/>
    </row>
    <row r="313" spans="1:15" ht="25.5" x14ac:dyDescent="0.2">
      <c r="A313" s="44" t="s">
        <v>132</v>
      </c>
      <c r="B313" s="66" t="s">
        <v>287</v>
      </c>
      <c r="C313" s="23"/>
      <c r="D313" s="67"/>
      <c r="E313" s="23"/>
      <c r="F313" s="67"/>
      <c r="G313" s="23"/>
      <c r="H313" s="67"/>
      <c r="I313" s="23"/>
      <c r="J313" s="67"/>
      <c r="K313" s="23"/>
      <c r="L313" s="67"/>
      <c r="M313" s="23"/>
      <c r="N313" s="67"/>
      <c r="O313" s="18"/>
    </row>
    <row r="314" spans="1:15" ht="25.5" x14ac:dyDescent="0.2">
      <c r="A314" s="62"/>
      <c r="B314" s="66" t="s">
        <v>288</v>
      </c>
      <c r="C314" s="23"/>
      <c r="D314" s="67"/>
      <c r="E314" s="23"/>
      <c r="F314" s="67"/>
      <c r="G314" s="23"/>
      <c r="H314" s="67"/>
      <c r="I314" s="23"/>
      <c r="J314" s="67"/>
      <c r="K314" s="23"/>
      <c r="L314" s="67"/>
      <c r="M314" s="23"/>
      <c r="N314" s="67"/>
      <c r="O314" s="18"/>
    </row>
    <row r="315" spans="1:15" x14ac:dyDescent="0.2">
      <c r="A315" s="62" t="s">
        <v>749</v>
      </c>
      <c r="B315" s="56"/>
      <c r="C315" s="22"/>
      <c r="D315" s="40">
        <f>SUM(C316:C322)/(COUNTIF(C316:C322,"&gt;0")+0.00000001)</f>
        <v>0</v>
      </c>
      <c r="E315" s="22"/>
      <c r="F315" s="40">
        <f>SUM(E316:E322)/(COUNTIF(E316:E322,"&gt;0")+0.00000001)</f>
        <v>0</v>
      </c>
      <c r="G315" s="22"/>
      <c r="H315" s="40">
        <f>SUM(G316:G322)/(COUNTIF(G316:G322,"&gt;0")+0.00000001)</f>
        <v>0</v>
      </c>
      <c r="I315" s="22"/>
      <c r="J315" s="40">
        <f>SUM(I316:I322)/(COUNTIF(I316:I322,"&gt;0")+0.00000001)</f>
        <v>0</v>
      </c>
      <c r="K315" s="22"/>
      <c r="L315" s="40">
        <f>SUM(K316:K322)/(COUNTIF(K316:K322,"&gt;0")+0.00000001)</f>
        <v>0</v>
      </c>
      <c r="M315" s="22"/>
      <c r="N315" s="40">
        <f>SUM(M316:M322)/(COUNTIF(M316:M322,"&gt;0")+0.00000001)</f>
        <v>0</v>
      </c>
      <c r="O315" s="18"/>
    </row>
    <row r="316" spans="1:15" ht="114.75" x14ac:dyDescent="0.2">
      <c r="A316" s="62"/>
      <c r="B316" s="56" t="s">
        <v>748</v>
      </c>
      <c r="C316" s="23"/>
      <c r="D316" s="67"/>
      <c r="E316" s="23"/>
      <c r="F316" s="67"/>
      <c r="G316" s="23"/>
      <c r="H316" s="67"/>
      <c r="I316" s="23"/>
      <c r="J316" s="67"/>
      <c r="K316" s="23"/>
      <c r="L316" s="67"/>
      <c r="M316" s="23"/>
      <c r="N316" s="67"/>
      <c r="O316" s="18"/>
    </row>
    <row r="317" spans="1:15" ht="76.5" x14ac:dyDescent="0.2">
      <c r="A317" s="62"/>
      <c r="B317" s="56" t="s">
        <v>747</v>
      </c>
      <c r="C317" s="23"/>
      <c r="D317" s="67"/>
      <c r="E317" s="23"/>
      <c r="F317" s="67"/>
      <c r="G317" s="23"/>
      <c r="H317" s="67"/>
      <c r="I317" s="23"/>
      <c r="J317" s="67"/>
      <c r="K317" s="23"/>
      <c r="L317" s="67"/>
      <c r="M317" s="23"/>
      <c r="N317" s="67"/>
      <c r="O317" s="18"/>
    </row>
    <row r="318" spans="1:15" ht="38.25" x14ac:dyDescent="0.2">
      <c r="A318" s="62"/>
      <c r="B318" s="56" t="s">
        <v>744</v>
      </c>
      <c r="C318" s="23"/>
      <c r="D318" s="67"/>
      <c r="E318" s="23"/>
      <c r="F318" s="67"/>
      <c r="G318" s="23"/>
      <c r="H318" s="67"/>
      <c r="I318" s="23"/>
      <c r="J318" s="67"/>
      <c r="K318" s="23"/>
      <c r="L318" s="67"/>
      <c r="M318" s="23"/>
      <c r="N318" s="67"/>
      <c r="O318" s="18"/>
    </row>
    <row r="319" spans="1:15" ht="76.5" x14ac:dyDescent="0.2">
      <c r="A319" s="62"/>
      <c r="B319" s="56" t="s">
        <v>746</v>
      </c>
      <c r="C319" s="23"/>
      <c r="D319" s="67"/>
      <c r="E319" s="23"/>
      <c r="F319" s="67"/>
      <c r="G319" s="23"/>
      <c r="H319" s="67"/>
      <c r="I319" s="23"/>
      <c r="J319" s="67"/>
      <c r="K319" s="23"/>
      <c r="L319" s="67"/>
      <c r="M319" s="23"/>
      <c r="N319" s="67"/>
      <c r="O319" s="18"/>
    </row>
    <row r="320" spans="1:15" ht="51" x14ac:dyDescent="0.2">
      <c r="A320" s="62"/>
      <c r="B320" s="56" t="s">
        <v>742</v>
      </c>
      <c r="C320" s="23"/>
      <c r="D320" s="67"/>
      <c r="E320" s="23"/>
      <c r="F320" s="67"/>
      <c r="G320" s="23"/>
      <c r="H320" s="67"/>
      <c r="I320" s="23"/>
      <c r="J320" s="67"/>
      <c r="K320" s="23"/>
      <c r="L320" s="67"/>
      <c r="M320" s="23"/>
      <c r="N320" s="67"/>
      <c r="O320" s="18"/>
    </row>
    <row r="321" spans="1:15" ht="27.75" customHeight="1" x14ac:dyDescent="0.2">
      <c r="A321" s="62"/>
      <c r="B321" s="56" t="s">
        <v>745</v>
      </c>
      <c r="C321" s="23"/>
      <c r="D321" s="67"/>
      <c r="E321" s="23"/>
      <c r="F321" s="67"/>
      <c r="G321" s="23"/>
      <c r="H321" s="67"/>
      <c r="I321" s="23"/>
      <c r="J321" s="67"/>
      <c r="K321" s="23"/>
      <c r="L321" s="67"/>
      <c r="M321" s="23"/>
      <c r="N321" s="67"/>
      <c r="O321" s="18"/>
    </row>
    <row r="322" spans="1:15" ht="63.75" x14ac:dyDescent="0.2">
      <c r="A322" s="62"/>
      <c r="B322" s="56" t="s">
        <v>743</v>
      </c>
      <c r="C322" s="23"/>
      <c r="D322" s="67"/>
      <c r="E322" s="23"/>
      <c r="F322" s="67"/>
      <c r="G322" s="23"/>
      <c r="H322" s="67"/>
      <c r="I322" s="23"/>
      <c r="J322" s="67"/>
      <c r="K322" s="23"/>
      <c r="L322" s="67"/>
      <c r="M322" s="23"/>
      <c r="N322" s="67"/>
      <c r="O322" s="18"/>
    </row>
    <row r="323" spans="1:15" x14ac:dyDescent="0.2">
      <c r="A323" s="62" t="s">
        <v>738</v>
      </c>
      <c r="B323" s="66"/>
      <c r="C323" s="22"/>
      <c r="D323" s="40">
        <f>SUM(C324:C332)/(COUNTIF(C324:C332,"&gt;0")+0.00000001)</f>
        <v>0</v>
      </c>
      <c r="E323" s="22"/>
      <c r="F323" s="40">
        <f>SUM(E324:E332)/(COUNTIF(E324:E332,"&gt;0")+0.00000001)</f>
        <v>0</v>
      </c>
      <c r="G323" s="22"/>
      <c r="H323" s="40">
        <f>SUM(G324:G332)/(COUNTIF(G324:G332,"&gt;0")+0.00000001)</f>
        <v>0</v>
      </c>
      <c r="I323" s="22"/>
      <c r="J323" s="40">
        <f>SUM(I324:I332)/(COUNTIF(I324:I332,"&gt;0")+0.00000001)</f>
        <v>0</v>
      </c>
      <c r="K323" s="22"/>
      <c r="L323" s="40">
        <f>SUM(K324:K332)/(COUNTIF(K324:K332,"&gt;0")+0.00000001)</f>
        <v>0</v>
      </c>
      <c r="M323" s="22"/>
      <c r="N323" s="40">
        <f>SUM(M324:M332)/(COUNTIF(M324:M332,"&gt;0")+0.00000001)</f>
        <v>0</v>
      </c>
      <c r="O323" s="18"/>
    </row>
    <row r="324" spans="1:15" ht="38.25" x14ac:dyDescent="0.2">
      <c r="A324" s="65"/>
      <c r="B324" s="56" t="s">
        <v>211</v>
      </c>
      <c r="C324" s="23"/>
      <c r="D324" s="67"/>
      <c r="E324" s="23"/>
      <c r="F324" s="67"/>
      <c r="G324" s="23"/>
      <c r="H324" s="67"/>
      <c r="I324" s="23"/>
      <c r="J324" s="67"/>
      <c r="K324" s="23"/>
      <c r="L324" s="67"/>
      <c r="M324" s="23"/>
      <c r="N324" s="67"/>
      <c r="O324" s="18"/>
    </row>
    <row r="325" spans="1:15" ht="38.25" x14ac:dyDescent="0.2">
      <c r="A325" s="65"/>
      <c r="B325" s="56" t="s">
        <v>212</v>
      </c>
      <c r="C325" s="23"/>
      <c r="D325" s="67"/>
      <c r="E325" s="23"/>
      <c r="F325" s="67"/>
      <c r="G325" s="23"/>
      <c r="H325" s="67"/>
      <c r="I325" s="23"/>
      <c r="J325" s="67"/>
      <c r="K325" s="23"/>
      <c r="L325" s="67"/>
      <c r="M325" s="23"/>
      <c r="N325" s="67"/>
      <c r="O325" s="18"/>
    </row>
    <row r="326" spans="1:15" ht="25.5" x14ac:dyDescent="0.2">
      <c r="A326" s="65"/>
      <c r="B326" s="56" t="s">
        <v>289</v>
      </c>
      <c r="C326" s="23"/>
      <c r="D326" s="67"/>
      <c r="E326" s="23"/>
      <c r="F326" s="67"/>
      <c r="G326" s="23"/>
      <c r="H326" s="67"/>
      <c r="I326" s="23"/>
      <c r="J326" s="67"/>
      <c r="K326" s="23"/>
      <c r="L326" s="67"/>
      <c r="M326" s="23"/>
      <c r="N326" s="67"/>
      <c r="O326" s="18"/>
    </row>
    <row r="327" spans="1:15" ht="38.25" x14ac:dyDescent="0.2">
      <c r="A327" s="65"/>
      <c r="B327" s="56" t="s">
        <v>290</v>
      </c>
      <c r="C327" s="23"/>
      <c r="D327" s="67"/>
      <c r="E327" s="23"/>
      <c r="F327" s="67"/>
      <c r="G327" s="23"/>
      <c r="H327" s="67"/>
      <c r="I327" s="23"/>
      <c r="J327" s="67"/>
      <c r="K327" s="23"/>
      <c r="L327" s="67"/>
      <c r="M327" s="23"/>
      <c r="N327" s="67"/>
      <c r="O327" s="18"/>
    </row>
    <row r="328" spans="1:15" ht="38.25" x14ac:dyDescent="0.2">
      <c r="A328" s="65"/>
      <c r="B328" s="56" t="s">
        <v>291</v>
      </c>
      <c r="C328" s="23"/>
      <c r="D328" s="67"/>
      <c r="E328" s="23"/>
      <c r="F328" s="67"/>
      <c r="G328" s="23"/>
      <c r="H328" s="67"/>
      <c r="I328" s="23"/>
      <c r="J328" s="67"/>
      <c r="K328" s="23"/>
      <c r="L328" s="67"/>
      <c r="M328" s="23"/>
      <c r="N328" s="67"/>
      <c r="O328" s="18"/>
    </row>
    <row r="329" spans="1:15" ht="65.25" customHeight="1" x14ac:dyDescent="0.2">
      <c r="A329" s="65"/>
      <c r="B329" s="56" t="s">
        <v>231</v>
      </c>
      <c r="C329" s="23"/>
      <c r="D329" s="67"/>
      <c r="E329" s="23"/>
      <c r="F329" s="67"/>
      <c r="G329" s="23"/>
      <c r="H329" s="67"/>
      <c r="I329" s="23"/>
      <c r="J329" s="67"/>
      <c r="K329" s="23"/>
      <c r="L329" s="67"/>
      <c r="M329" s="23"/>
      <c r="N329" s="67"/>
      <c r="O329" s="18"/>
    </row>
    <row r="330" spans="1:15" ht="25.5" x14ac:dyDescent="0.2">
      <c r="A330" s="65"/>
      <c r="B330" s="56" t="s">
        <v>229</v>
      </c>
      <c r="C330" s="23"/>
      <c r="D330" s="67"/>
      <c r="E330" s="23"/>
      <c r="F330" s="67"/>
      <c r="G330" s="23"/>
      <c r="H330" s="67"/>
      <c r="I330" s="23"/>
      <c r="J330" s="67"/>
      <c r="K330" s="23"/>
      <c r="L330" s="67"/>
      <c r="M330" s="23"/>
      <c r="N330" s="67"/>
      <c r="O330" s="18"/>
    </row>
    <row r="331" spans="1:15" x14ac:dyDescent="0.2">
      <c r="A331" s="65"/>
      <c r="B331" s="56" t="s">
        <v>213</v>
      </c>
      <c r="C331" s="23"/>
      <c r="D331" s="67"/>
      <c r="E331" s="23"/>
      <c r="F331" s="67"/>
      <c r="G331" s="23"/>
      <c r="H331" s="67"/>
      <c r="I331" s="23"/>
      <c r="J331" s="67"/>
      <c r="K331" s="23"/>
      <c r="L331" s="67"/>
      <c r="M331" s="23"/>
      <c r="N331" s="67"/>
      <c r="O331" s="18"/>
    </row>
    <row r="332" spans="1:15" ht="25.5" x14ac:dyDescent="0.2">
      <c r="A332" s="65"/>
      <c r="B332" s="56" t="s">
        <v>230</v>
      </c>
      <c r="C332" s="23"/>
      <c r="D332" s="67"/>
      <c r="E332" s="23"/>
      <c r="F332" s="67"/>
      <c r="G332" s="23"/>
      <c r="H332" s="67"/>
      <c r="I332" s="23"/>
      <c r="J332" s="67"/>
      <c r="K332" s="23"/>
      <c r="L332" s="67"/>
      <c r="M332" s="23"/>
      <c r="N332" s="67"/>
      <c r="O332" s="18"/>
    </row>
    <row r="333" spans="1:15" ht="12" customHeight="1" x14ac:dyDescent="0.2">
      <c r="A333" s="65" t="s">
        <v>739</v>
      </c>
      <c r="B333" s="56"/>
      <c r="C333" s="22"/>
      <c r="D333" s="40">
        <f>SUM(C334:C346)/(COUNTIF(C334:C346,"&gt;0")+0.00000001)</f>
        <v>0</v>
      </c>
      <c r="E333" s="22"/>
      <c r="F333" s="40">
        <f>SUM(E334:E346)/(COUNTIF(E334:E346,"&gt;0")+0.00000001)</f>
        <v>0</v>
      </c>
      <c r="G333" s="22"/>
      <c r="H333" s="40">
        <f>SUM(G334:G346)/(COUNTIF(G334:G346,"&gt;0")+0.00000001)</f>
        <v>0</v>
      </c>
      <c r="I333" s="22"/>
      <c r="J333" s="40">
        <f>SUM(I334:I346)/(COUNTIF(I334:I346,"&gt;0")+0.00000001)</f>
        <v>0</v>
      </c>
      <c r="K333" s="22"/>
      <c r="L333" s="40">
        <f>SUM(K334:K346)/(COUNTIF(K334:K346,"&gt;0")+0.00000001)</f>
        <v>0</v>
      </c>
      <c r="M333" s="22"/>
      <c r="N333" s="40">
        <f>SUM(M334:M346)/(COUNTIF(M334:M346,"&gt;0")+0.00000001)</f>
        <v>0</v>
      </c>
      <c r="O333" s="18"/>
    </row>
    <row r="334" spans="1:15" ht="76.5" x14ac:dyDescent="0.2">
      <c r="A334" s="62"/>
      <c r="B334" s="56" t="s">
        <v>292</v>
      </c>
      <c r="C334" s="23"/>
      <c r="D334" s="67"/>
      <c r="E334" s="23"/>
      <c r="F334" s="67"/>
      <c r="G334" s="23"/>
      <c r="H334" s="67"/>
      <c r="I334" s="23"/>
      <c r="J334" s="67"/>
      <c r="K334" s="23"/>
      <c r="L334" s="67"/>
      <c r="M334" s="23"/>
      <c r="N334" s="67"/>
      <c r="O334" s="18"/>
    </row>
    <row r="335" spans="1:15" ht="51" customHeight="1" x14ac:dyDescent="0.2">
      <c r="A335" s="62"/>
      <c r="B335" s="56" t="s">
        <v>293</v>
      </c>
      <c r="C335" s="23"/>
      <c r="D335" s="67"/>
      <c r="E335" s="23"/>
      <c r="F335" s="67"/>
      <c r="G335" s="23"/>
      <c r="H335" s="67"/>
      <c r="I335" s="23"/>
      <c r="J335" s="67"/>
      <c r="K335" s="23"/>
      <c r="L335" s="67"/>
      <c r="M335" s="23"/>
      <c r="N335" s="67"/>
      <c r="O335" s="18"/>
    </row>
    <row r="336" spans="1:15" ht="63.75" x14ac:dyDescent="0.2">
      <c r="A336" s="62"/>
      <c r="B336" s="56" t="s">
        <v>294</v>
      </c>
      <c r="C336" s="23"/>
      <c r="D336" s="67"/>
      <c r="E336" s="23"/>
      <c r="F336" s="67"/>
      <c r="G336" s="23"/>
      <c r="H336" s="67"/>
      <c r="I336" s="23"/>
      <c r="J336" s="67"/>
      <c r="K336" s="23"/>
      <c r="L336" s="67"/>
      <c r="M336" s="23"/>
      <c r="N336" s="67"/>
      <c r="O336" s="18"/>
    </row>
    <row r="337" spans="1:15" ht="38.25" x14ac:dyDescent="0.2">
      <c r="A337" s="62"/>
      <c r="B337" s="56" t="s">
        <v>295</v>
      </c>
      <c r="C337" s="23"/>
      <c r="D337" s="67"/>
      <c r="E337" s="23"/>
      <c r="F337" s="67"/>
      <c r="G337" s="23"/>
      <c r="H337" s="67"/>
      <c r="I337" s="23"/>
      <c r="J337" s="67"/>
      <c r="K337" s="23"/>
      <c r="L337" s="67"/>
      <c r="M337" s="23"/>
      <c r="N337" s="67"/>
      <c r="O337" s="18"/>
    </row>
    <row r="338" spans="1:15" ht="25.5" x14ac:dyDescent="0.2">
      <c r="A338" s="62"/>
      <c r="B338" s="56" t="s">
        <v>296</v>
      </c>
      <c r="C338" s="23"/>
      <c r="D338" s="67"/>
      <c r="E338" s="23"/>
      <c r="F338" s="67"/>
      <c r="G338" s="23"/>
      <c r="H338" s="67"/>
      <c r="I338" s="23"/>
      <c r="J338" s="67"/>
      <c r="K338" s="23"/>
      <c r="L338" s="67"/>
      <c r="M338" s="23"/>
      <c r="N338" s="67"/>
      <c r="O338" s="18"/>
    </row>
    <row r="339" spans="1:15" ht="25.5" x14ac:dyDescent="0.2">
      <c r="A339" s="62"/>
      <c r="B339" s="56" t="s">
        <v>297</v>
      </c>
      <c r="C339" s="23"/>
      <c r="D339" s="67"/>
      <c r="E339" s="23"/>
      <c r="F339" s="67"/>
      <c r="G339" s="23"/>
      <c r="H339" s="67"/>
      <c r="I339" s="23"/>
      <c r="J339" s="67"/>
      <c r="K339" s="23"/>
      <c r="L339" s="67"/>
      <c r="M339" s="23"/>
      <c r="N339" s="67"/>
      <c r="O339" s="18"/>
    </row>
    <row r="340" spans="1:15" ht="52.5" customHeight="1" x14ac:dyDescent="0.2">
      <c r="A340" s="62"/>
      <c r="B340" s="56" t="s">
        <v>298</v>
      </c>
      <c r="C340" s="23"/>
      <c r="D340" s="67"/>
      <c r="E340" s="23"/>
      <c r="F340" s="67"/>
      <c r="G340" s="23"/>
      <c r="H340" s="67"/>
      <c r="I340" s="23"/>
      <c r="J340" s="67"/>
      <c r="K340" s="23"/>
      <c r="L340" s="67"/>
      <c r="M340" s="23"/>
      <c r="N340" s="67"/>
      <c r="O340" s="18"/>
    </row>
    <row r="341" spans="1:15" ht="25.5" x14ac:dyDescent="0.2">
      <c r="A341" s="62"/>
      <c r="B341" s="56" t="s">
        <v>299</v>
      </c>
      <c r="C341" s="23"/>
      <c r="D341" s="67"/>
      <c r="E341" s="23"/>
      <c r="F341" s="67"/>
      <c r="G341" s="23"/>
      <c r="H341" s="67"/>
      <c r="I341" s="23"/>
      <c r="J341" s="67"/>
      <c r="K341" s="23"/>
      <c r="L341" s="67"/>
      <c r="M341" s="23"/>
      <c r="N341" s="67"/>
      <c r="O341" s="18"/>
    </row>
    <row r="342" spans="1:15" ht="25.5" x14ac:dyDescent="0.2">
      <c r="A342" s="62"/>
      <c r="B342" s="56" t="s">
        <v>300</v>
      </c>
      <c r="C342" s="23"/>
      <c r="D342" s="67"/>
      <c r="E342" s="23"/>
      <c r="F342" s="67"/>
      <c r="G342" s="23"/>
      <c r="H342" s="67"/>
      <c r="I342" s="23"/>
      <c r="J342" s="67"/>
      <c r="K342" s="23"/>
      <c r="L342" s="67"/>
      <c r="M342" s="23"/>
      <c r="N342" s="67"/>
      <c r="O342" s="18"/>
    </row>
    <row r="343" spans="1:15" ht="25.5" x14ac:dyDescent="0.2">
      <c r="A343" s="62"/>
      <c r="B343" s="56" t="s">
        <v>301</v>
      </c>
      <c r="C343" s="23"/>
      <c r="D343" s="67"/>
      <c r="E343" s="23"/>
      <c r="F343" s="67"/>
      <c r="G343" s="23"/>
      <c r="H343" s="67"/>
      <c r="I343" s="23"/>
      <c r="J343" s="67"/>
      <c r="K343" s="23"/>
      <c r="L343" s="67"/>
      <c r="M343" s="23"/>
      <c r="N343" s="67"/>
      <c r="O343" s="18"/>
    </row>
    <row r="344" spans="1:15" ht="38.25" x14ac:dyDescent="0.2">
      <c r="A344" s="62"/>
      <c r="B344" s="56" t="s">
        <v>302</v>
      </c>
      <c r="C344" s="23"/>
      <c r="D344" s="67"/>
      <c r="E344" s="23"/>
      <c r="F344" s="67"/>
      <c r="G344" s="23"/>
      <c r="H344" s="67"/>
      <c r="I344" s="23"/>
      <c r="J344" s="67"/>
      <c r="K344" s="23"/>
      <c r="L344" s="67"/>
      <c r="M344" s="23"/>
      <c r="N344" s="67"/>
      <c r="O344" s="18"/>
    </row>
    <row r="345" spans="1:15" ht="38.25" x14ac:dyDescent="0.2">
      <c r="A345" s="62"/>
      <c r="B345" s="56" t="s">
        <v>303</v>
      </c>
      <c r="C345" s="23"/>
      <c r="D345" s="67"/>
      <c r="E345" s="23"/>
      <c r="F345" s="67"/>
      <c r="G345" s="23"/>
      <c r="H345" s="67"/>
      <c r="I345" s="23"/>
      <c r="J345" s="67"/>
      <c r="K345" s="23"/>
      <c r="L345" s="67"/>
      <c r="M345" s="23"/>
      <c r="N345" s="67"/>
      <c r="O345" s="18"/>
    </row>
    <row r="346" spans="1:15" ht="25.5" x14ac:dyDescent="0.2">
      <c r="A346" s="62"/>
      <c r="B346" s="56" t="s">
        <v>304</v>
      </c>
      <c r="C346" s="23"/>
      <c r="D346" s="67"/>
      <c r="E346" s="23"/>
      <c r="F346" s="67"/>
      <c r="G346" s="23"/>
      <c r="H346" s="67"/>
      <c r="I346" s="23"/>
      <c r="J346" s="67"/>
      <c r="K346" s="23"/>
      <c r="L346" s="67"/>
      <c r="M346" s="23"/>
      <c r="N346" s="67"/>
      <c r="O346" s="17"/>
    </row>
    <row r="347" spans="1:15" x14ac:dyDescent="0.2">
      <c r="A347" s="62" t="s">
        <v>740</v>
      </c>
      <c r="B347" s="56"/>
      <c r="C347" s="22"/>
      <c r="D347" s="40">
        <f>SUM(C348:C355)/(COUNTIF(C348:C355,"&gt;0")+0.00000001)</f>
        <v>0</v>
      </c>
      <c r="E347" s="22"/>
      <c r="F347" s="40">
        <f>SUM(E348:E355)/(COUNTIF(E348:E355,"&gt;0")+0.00000001)</f>
        <v>0</v>
      </c>
      <c r="G347" s="22"/>
      <c r="H347" s="40">
        <f>SUM(G348:G355)/(COUNTIF(G348:G355,"&gt;0")+0.00000001)</f>
        <v>0</v>
      </c>
      <c r="I347" s="22"/>
      <c r="J347" s="40">
        <f>SUM(I348:I355)/(COUNTIF(I348:I355,"&gt;0")+0.00000001)</f>
        <v>0</v>
      </c>
      <c r="K347" s="22"/>
      <c r="L347" s="40">
        <f>SUM(K348:K355)/(COUNTIF(K348:K355,"&gt;0")+0.00000001)</f>
        <v>0</v>
      </c>
      <c r="M347" s="22"/>
      <c r="N347" s="40">
        <f>SUM(M348:M355)/(COUNTIF(M348:M355,"&gt;0")+0.00000001)</f>
        <v>0</v>
      </c>
      <c r="O347" s="17"/>
    </row>
    <row r="348" spans="1:15" x14ac:dyDescent="0.2">
      <c r="A348" s="62"/>
      <c r="B348" s="56" t="s">
        <v>214</v>
      </c>
      <c r="C348" s="23"/>
      <c r="D348" s="67"/>
      <c r="E348" s="23"/>
      <c r="F348" s="67"/>
      <c r="G348" s="23"/>
      <c r="H348" s="67"/>
      <c r="I348" s="23"/>
      <c r="J348" s="67"/>
      <c r="K348" s="23"/>
      <c r="L348" s="67"/>
      <c r="M348" s="23"/>
      <c r="N348" s="67"/>
      <c r="O348" s="17"/>
    </row>
    <row r="349" spans="1:15" ht="38.25" x14ac:dyDescent="0.2">
      <c r="A349" s="62"/>
      <c r="B349" s="56" t="s">
        <v>215</v>
      </c>
      <c r="C349" s="23"/>
      <c r="D349" s="67"/>
      <c r="E349" s="23"/>
      <c r="F349" s="67"/>
      <c r="G349" s="23"/>
      <c r="H349" s="67"/>
      <c r="I349" s="23"/>
      <c r="J349" s="67"/>
      <c r="K349" s="23"/>
      <c r="L349" s="67"/>
      <c r="M349" s="23"/>
      <c r="N349" s="67"/>
      <c r="O349" s="17"/>
    </row>
    <row r="350" spans="1:15" ht="38.25" x14ac:dyDescent="0.2">
      <c r="A350" s="62"/>
      <c r="B350" s="56" t="s">
        <v>216</v>
      </c>
      <c r="C350" s="23"/>
      <c r="D350" s="67"/>
      <c r="E350" s="23"/>
      <c r="F350" s="67"/>
      <c r="G350" s="23"/>
      <c r="H350" s="67"/>
      <c r="I350" s="23"/>
      <c r="J350" s="67"/>
      <c r="K350" s="23"/>
      <c r="L350" s="67"/>
      <c r="M350" s="23"/>
      <c r="N350" s="67"/>
      <c r="O350" s="17"/>
    </row>
    <row r="351" spans="1:15" ht="38.25" x14ac:dyDescent="0.2">
      <c r="A351" s="62"/>
      <c r="B351" s="56" t="s">
        <v>217</v>
      </c>
      <c r="C351" s="23"/>
      <c r="D351" s="67"/>
      <c r="E351" s="23"/>
      <c r="F351" s="67"/>
      <c r="G351" s="23"/>
      <c r="H351" s="67"/>
      <c r="I351" s="23"/>
      <c r="J351" s="67"/>
      <c r="K351" s="23"/>
      <c r="L351" s="67"/>
      <c r="M351" s="23"/>
      <c r="N351" s="67"/>
      <c r="O351" s="17"/>
    </row>
    <row r="352" spans="1:15" ht="63.75" x14ac:dyDescent="0.2">
      <c r="A352" s="62"/>
      <c r="B352" s="56" t="s">
        <v>218</v>
      </c>
      <c r="C352" s="23"/>
      <c r="D352" s="67"/>
      <c r="E352" s="23"/>
      <c r="F352" s="67"/>
      <c r="G352" s="23"/>
      <c r="H352" s="67"/>
      <c r="I352" s="23"/>
      <c r="J352" s="67"/>
      <c r="K352" s="23"/>
      <c r="L352" s="67"/>
      <c r="M352" s="23"/>
      <c r="N352" s="67"/>
      <c r="O352" s="17"/>
    </row>
    <row r="353" spans="1:15" ht="25.5" x14ac:dyDescent="0.2">
      <c r="A353" s="62"/>
      <c r="B353" s="56" t="s">
        <v>232</v>
      </c>
      <c r="C353" s="23"/>
      <c r="D353" s="67"/>
      <c r="E353" s="23"/>
      <c r="F353" s="67"/>
      <c r="G353" s="23"/>
      <c r="H353" s="67"/>
      <c r="I353" s="23"/>
      <c r="J353" s="67"/>
      <c r="K353" s="23"/>
      <c r="L353" s="67"/>
      <c r="M353" s="23"/>
      <c r="N353" s="67"/>
      <c r="O353" s="17"/>
    </row>
    <row r="354" spans="1:15" ht="38.25" x14ac:dyDescent="0.2">
      <c r="A354" s="62"/>
      <c r="B354" s="56" t="s">
        <v>219</v>
      </c>
      <c r="C354" s="23"/>
      <c r="D354" s="67"/>
      <c r="E354" s="23"/>
      <c r="F354" s="67"/>
      <c r="G354" s="23"/>
      <c r="H354" s="67"/>
      <c r="I354" s="23"/>
      <c r="J354" s="67"/>
      <c r="K354" s="23"/>
      <c r="L354" s="67"/>
      <c r="M354" s="23"/>
      <c r="N354" s="67"/>
      <c r="O354" s="17"/>
    </row>
    <row r="355" spans="1:15" ht="51" x14ac:dyDescent="0.2">
      <c r="A355" s="62"/>
      <c r="B355" s="56" t="s">
        <v>220</v>
      </c>
      <c r="C355" s="23"/>
      <c r="D355" s="67"/>
      <c r="E355" s="23"/>
      <c r="F355" s="67"/>
      <c r="G355" s="23"/>
      <c r="H355" s="67"/>
      <c r="I355" s="23"/>
      <c r="J355" s="67"/>
      <c r="K355" s="23"/>
      <c r="L355" s="67"/>
      <c r="M355" s="23"/>
      <c r="N355" s="67"/>
      <c r="O355" s="17"/>
    </row>
    <row r="356" spans="1:15" x14ac:dyDescent="0.2">
      <c r="A356" s="62" t="s">
        <v>741</v>
      </c>
      <c r="B356" s="56"/>
      <c r="C356" s="22"/>
      <c r="D356" s="40">
        <f>SUM(C357:C360)/(COUNTIF(C357:C360,"&gt;0")+0.00000001)</f>
        <v>0</v>
      </c>
      <c r="E356" s="22"/>
      <c r="F356" s="40">
        <f>SUM(E357:E360)/(COUNTIF(E357:E360,"&gt;0")+0.00000001)</f>
        <v>0</v>
      </c>
      <c r="G356" s="22"/>
      <c r="H356" s="40">
        <f>SUM(G357:G360)/(COUNTIF(G357:G360,"&gt;0")+0.00000001)</f>
        <v>0</v>
      </c>
      <c r="I356" s="22"/>
      <c r="J356" s="40">
        <f>SUM(I357:I360)/(COUNTIF(I357:I360,"&gt;0")+0.00000001)</f>
        <v>0</v>
      </c>
      <c r="K356" s="22"/>
      <c r="L356" s="40">
        <f>SUM(K357:K360)/(COUNTIF(K357:K360,"&gt;0")+0.00000001)</f>
        <v>0</v>
      </c>
      <c r="M356" s="22"/>
      <c r="N356" s="40">
        <f>SUM(M357:M360)/(COUNTIF(M357:M360,"&gt;0")+0.00000001)</f>
        <v>0</v>
      </c>
      <c r="O356" s="17"/>
    </row>
    <row r="357" spans="1:15" ht="51" x14ac:dyDescent="0.2">
      <c r="A357" s="62"/>
      <c r="B357" s="56" t="s">
        <v>221</v>
      </c>
      <c r="C357" s="23"/>
      <c r="D357" s="67"/>
      <c r="E357" s="23"/>
      <c r="F357" s="67"/>
      <c r="G357" s="23"/>
      <c r="H357" s="67"/>
      <c r="I357" s="23"/>
      <c r="J357" s="67"/>
      <c r="K357" s="23"/>
      <c r="L357" s="67"/>
      <c r="M357" s="23"/>
      <c r="N357" s="67"/>
      <c r="O357" s="17"/>
    </row>
    <row r="358" spans="1:15" ht="27" customHeight="1" x14ac:dyDescent="0.2">
      <c r="A358" s="62"/>
      <c r="B358" s="56" t="s">
        <v>222</v>
      </c>
      <c r="C358" s="23"/>
      <c r="D358" s="67"/>
      <c r="E358" s="23"/>
      <c r="F358" s="67"/>
      <c r="G358" s="23"/>
      <c r="H358" s="67"/>
      <c r="I358" s="23"/>
      <c r="J358" s="67"/>
      <c r="K358" s="23"/>
      <c r="L358" s="67"/>
      <c r="M358" s="23"/>
      <c r="N358" s="67"/>
      <c r="O358" s="17"/>
    </row>
    <row r="359" spans="1:15" ht="25.5" x14ac:dyDescent="0.2">
      <c r="A359" s="62"/>
      <c r="B359" s="56" t="s">
        <v>223</v>
      </c>
      <c r="C359" s="23"/>
      <c r="D359" s="67"/>
      <c r="E359" s="23"/>
      <c r="F359" s="67"/>
      <c r="G359" s="23"/>
      <c r="H359" s="67"/>
      <c r="I359" s="23"/>
      <c r="J359" s="67"/>
      <c r="K359" s="23"/>
      <c r="L359" s="67"/>
      <c r="M359" s="23"/>
      <c r="N359" s="67"/>
      <c r="O359" s="17"/>
    </row>
    <row r="360" spans="1:15" ht="63.75" x14ac:dyDescent="0.2">
      <c r="A360" s="62"/>
      <c r="B360" s="56" t="s">
        <v>224</v>
      </c>
      <c r="C360" s="23"/>
      <c r="D360" s="67"/>
      <c r="E360" s="23"/>
      <c r="F360" s="67"/>
      <c r="G360" s="23"/>
      <c r="H360" s="67"/>
      <c r="I360" s="23"/>
      <c r="J360" s="67"/>
      <c r="K360" s="23"/>
      <c r="L360" s="67"/>
      <c r="M360" s="23"/>
      <c r="N360" s="67"/>
      <c r="O360" s="17"/>
    </row>
    <row r="361" spans="1:15" x14ac:dyDescent="0.2">
      <c r="A361" s="62"/>
      <c r="B361" s="44" t="s">
        <v>64</v>
      </c>
      <c r="C361" s="22"/>
      <c r="D361" s="75">
        <f>D188+D194+D195+D199+D203+D219+D238+D260+D285+D300+D305+D315+D323+D333+D347+D356</f>
        <v>0</v>
      </c>
      <c r="E361" s="22"/>
      <c r="F361" s="75">
        <f>F188+F194+F195+F199+F203+F219+F238+F260+F285+F300+F305+F315+F323+F333+F347+F356</f>
        <v>0</v>
      </c>
      <c r="G361" s="22"/>
      <c r="H361" s="75">
        <f>H188+H194+H195+H199+H203+H219+H238+H260+H285+H300+H305+H315+H323+H333+H347+H356</f>
        <v>0</v>
      </c>
      <c r="I361" s="22"/>
      <c r="J361" s="75">
        <f>J188+J194+J195+J199+J203+J219+J238+J260+J285+J300+J305+J315+J323+J333+J347+J356</f>
        <v>0</v>
      </c>
      <c r="K361" s="22"/>
      <c r="L361" s="75">
        <f>L188+L194+L195+L199+L203+L219+L238+L260+L285+L300+L305+L315+L323+L333+L347+L356</f>
        <v>0</v>
      </c>
      <c r="M361" s="22"/>
      <c r="N361" s="75">
        <f>N188+N194+N195+N199+N203+N219+N238+N260+N285+N300+N305+N315+N323+N333+N347+N356</f>
        <v>0</v>
      </c>
      <c r="O361" s="17"/>
    </row>
    <row r="362" spans="1:15" x14ac:dyDescent="0.2">
      <c r="A362" s="62"/>
      <c r="B362" s="44" t="s">
        <v>65</v>
      </c>
      <c r="C362" s="22"/>
      <c r="D362" s="41">
        <f>D361/(COUNTIF(D188:D360,"&gt;0")+0.00000001)</f>
        <v>0</v>
      </c>
      <c r="E362" s="22"/>
      <c r="F362" s="41">
        <f>F361/(COUNTIF(F188:F360,"&gt;0")+0.00000001)</f>
        <v>0</v>
      </c>
      <c r="G362" s="22"/>
      <c r="H362" s="41">
        <f>H361/(COUNTIF(H188:H360,"&gt;0")+0.00000001)</f>
        <v>0</v>
      </c>
      <c r="I362" s="22"/>
      <c r="J362" s="41">
        <f>J361/(COUNTIF(J188:J360,"&gt;0")+0.00000001)</f>
        <v>0</v>
      </c>
      <c r="K362" s="22"/>
      <c r="L362" s="41">
        <f>L361/(COUNTIF(L188:L360,"&gt;0")+0.00000001)</f>
        <v>0</v>
      </c>
      <c r="M362" s="22"/>
      <c r="N362" s="41">
        <f>N361/(COUNTIF(N188:N360,"&gt;0")+0.00000001)</f>
        <v>0</v>
      </c>
      <c r="O362" s="17"/>
    </row>
    <row r="363" spans="1:15" x14ac:dyDescent="0.2">
      <c r="A363" s="65"/>
      <c r="B363" s="44" t="s">
        <v>66</v>
      </c>
      <c r="C363" s="22"/>
      <c r="D363" s="41">
        <f>D362/5*100</f>
        <v>0</v>
      </c>
      <c r="E363" s="22"/>
      <c r="F363" s="41">
        <f>F362/5*100</f>
        <v>0</v>
      </c>
      <c r="G363" s="22"/>
      <c r="H363" s="41">
        <f>H362/5*100</f>
        <v>0</v>
      </c>
      <c r="I363" s="22"/>
      <c r="J363" s="41">
        <f>J362/5*100</f>
        <v>0</v>
      </c>
      <c r="K363" s="22"/>
      <c r="L363" s="41">
        <f>L362/5*100</f>
        <v>0</v>
      </c>
      <c r="M363" s="22"/>
      <c r="N363" s="41">
        <f>N362/5*100</f>
        <v>0</v>
      </c>
      <c r="O363" s="17"/>
    </row>
    <row r="364" spans="1:15" x14ac:dyDescent="0.2">
      <c r="A364" s="49" t="s">
        <v>55</v>
      </c>
      <c r="B364" s="76"/>
      <c r="C364" s="62"/>
      <c r="D364" s="62"/>
      <c r="E364" s="62"/>
      <c r="F364" s="62"/>
      <c r="G364" s="62"/>
      <c r="H364" s="62"/>
      <c r="I364" s="62"/>
      <c r="J364" s="62"/>
      <c r="K364" s="62"/>
      <c r="L364" s="62"/>
      <c r="M364" s="62"/>
      <c r="N364" s="62"/>
      <c r="O364" s="62"/>
    </row>
    <row r="365" spans="1:15" x14ac:dyDescent="0.2">
      <c r="A365" s="36" t="s">
        <v>103</v>
      </c>
      <c r="B365" s="76"/>
      <c r="C365" s="62"/>
      <c r="D365" s="62"/>
      <c r="E365" s="62"/>
      <c r="F365" s="62"/>
      <c r="G365" s="62"/>
      <c r="H365" s="62"/>
      <c r="I365" s="62"/>
      <c r="J365" s="62"/>
      <c r="K365" s="62"/>
      <c r="L365" s="62"/>
      <c r="M365" s="62"/>
      <c r="N365" s="62"/>
      <c r="O365" s="62"/>
    </row>
    <row r="366" spans="1:15" x14ac:dyDescent="0.2">
      <c r="A366" s="36" t="s">
        <v>56</v>
      </c>
      <c r="B366" s="76"/>
      <c r="C366" s="62"/>
      <c r="D366" s="62"/>
      <c r="E366" s="62"/>
      <c r="F366" s="62"/>
      <c r="G366" s="62"/>
      <c r="H366" s="62"/>
      <c r="I366" s="62"/>
      <c r="J366" s="62"/>
      <c r="K366" s="62"/>
      <c r="L366" s="62"/>
      <c r="M366" s="62"/>
      <c r="N366" s="62"/>
      <c r="O366" s="62"/>
    </row>
    <row r="367" spans="1:15" x14ac:dyDescent="0.2">
      <c r="A367" s="36" t="s">
        <v>57</v>
      </c>
      <c r="B367" s="76"/>
      <c r="C367" s="62"/>
      <c r="D367" s="62"/>
      <c r="E367" s="62"/>
      <c r="F367" s="62"/>
      <c r="G367" s="62"/>
      <c r="H367" s="62"/>
      <c r="I367" s="62"/>
      <c r="J367" s="62"/>
      <c r="K367" s="62"/>
      <c r="L367" s="62"/>
      <c r="M367" s="62"/>
      <c r="N367" s="62"/>
      <c r="O367" s="62"/>
    </row>
    <row r="368" spans="1:15" x14ac:dyDescent="0.2">
      <c r="A368" s="36" t="s">
        <v>58</v>
      </c>
      <c r="B368" s="76"/>
      <c r="C368" s="62"/>
      <c r="D368" s="62"/>
      <c r="E368" s="62"/>
      <c r="F368" s="62"/>
      <c r="G368" s="62"/>
      <c r="H368" s="62"/>
      <c r="I368" s="62"/>
      <c r="J368" s="62"/>
      <c r="K368" s="62"/>
      <c r="L368" s="62"/>
      <c r="M368" s="62"/>
      <c r="N368" s="62"/>
      <c r="O368" s="62"/>
    </row>
    <row r="369" spans="1:15" x14ac:dyDescent="0.2">
      <c r="A369" s="36" t="s">
        <v>59</v>
      </c>
      <c r="B369" s="76"/>
      <c r="C369" s="62"/>
      <c r="D369" s="62"/>
      <c r="E369" s="62"/>
      <c r="F369" s="62"/>
      <c r="G369" s="62"/>
      <c r="H369" s="62"/>
      <c r="I369" s="62"/>
      <c r="J369" s="62"/>
      <c r="K369" s="62"/>
      <c r="L369" s="62"/>
      <c r="M369" s="62"/>
      <c r="N369" s="62"/>
      <c r="O369" s="62"/>
    </row>
    <row r="370" spans="1:15" x14ac:dyDescent="0.2">
      <c r="A370" s="36" t="s">
        <v>60</v>
      </c>
      <c r="B370" s="76"/>
      <c r="C370" s="62"/>
      <c r="D370" s="62"/>
      <c r="E370" s="62"/>
      <c r="F370" s="62"/>
      <c r="G370" s="62"/>
      <c r="H370" s="62"/>
      <c r="I370" s="62"/>
      <c r="J370" s="62"/>
      <c r="K370" s="62"/>
      <c r="L370" s="62"/>
      <c r="M370" s="62"/>
      <c r="N370" s="62"/>
      <c r="O370" s="62"/>
    </row>
  </sheetData>
  <sheetProtection algorithmName="SHA-512" hashValue="5HO+EtMly/1nQ5S+oBSTcCjlp7HpM/HZXgGEOZ9WmqLrW1kI7nko+qhxPxWgBnt6Kqepo1ToQnMrYNm8RktfUg==" saltValue="okpIFXCHOP7DaRxo5X4zTA==" spinCount="100000" sheet="1" objects="1" scenarios="1"/>
  <mergeCells count="12">
    <mergeCell ref="M1:N1"/>
    <mergeCell ref="C1:D1"/>
    <mergeCell ref="E1:F1"/>
    <mergeCell ref="G1:H1"/>
    <mergeCell ref="I1:J1"/>
    <mergeCell ref="K1:L1"/>
    <mergeCell ref="M186:N186"/>
    <mergeCell ref="C186:D186"/>
    <mergeCell ref="E186:F186"/>
    <mergeCell ref="G186:H186"/>
    <mergeCell ref="I186:J186"/>
    <mergeCell ref="K186:L186"/>
  </mergeCells>
  <phoneticPr fontId="0" type="noConversion"/>
  <dataValidations count="1">
    <dataValidation type="decimal" allowBlank="1" showInputMessage="1" showErrorMessage="1" sqref="G4:G175 I4:I175 K4:K175 M4:M175 C4:C175 E4:E175 C189:C360 E189:E360 M189:M360 K189:K360 I189:I360 G189:G360">
      <formula1>0</formula1>
      <formula2>5</formula2>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workbookViewId="0"/>
  </sheetViews>
  <sheetFormatPr defaultRowHeight="12.75" x14ac:dyDescent="0.2"/>
  <cols>
    <col min="1" max="1" width="18.7109375" style="36" customWidth="1"/>
    <col min="2" max="2" width="41.7109375" style="36" customWidth="1"/>
    <col min="3" max="14" width="5.7109375" style="36" customWidth="1"/>
    <col min="15" max="15" width="165.85546875" style="36" customWidth="1"/>
    <col min="16" max="16384" width="9.140625" style="36"/>
  </cols>
  <sheetData>
    <row r="1" spans="1:15" x14ac:dyDescent="0.2">
      <c r="A1" s="49" t="s">
        <v>141</v>
      </c>
      <c r="B1" s="49"/>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C2" s="51" t="s">
        <v>27</v>
      </c>
      <c r="D2" s="39" t="s">
        <v>28</v>
      </c>
      <c r="E2" s="51" t="s">
        <v>27</v>
      </c>
      <c r="F2" s="39" t="s">
        <v>28</v>
      </c>
      <c r="G2" s="51" t="s">
        <v>27</v>
      </c>
      <c r="H2" s="39" t="s">
        <v>28</v>
      </c>
      <c r="I2" s="51" t="s">
        <v>27</v>
      </c>
      <c r="J2" s="39" t="s">
        <v>28</v>
      </c>
      <c r="K2" s="51" t="s">
        <v>27</v>
      </c>
      <c r="L2" s="39" t="s">
        <v>28</v>
      </c>
      <c r="M2" s="51" t="s">
        <v>27</v>
      </c>
      <c r="N2" s="39" t="s">
        <v>28</v>
      </c>
      <c r="O2" s="14"/>
    </row>
    <row r="3" spans="1:15" x14ac:dyDescent="0.2">
      <c r="A3" s="36" t="s">
        <v>29</v>
      </c>
      <c r="C3" s="13"/>
      <c r="D3" s="40">
        <f>SUM(C4:C17)/(COUNTIF(C4:C17,"&gt;0")+0.00000001)</f>
        <v>0</v>
      </c>
      <c r="E3" s="13"/>
      <c r="F3" s="40">
        <f>SUM(E4:E17)/(COUNTIF(E4:E17,"&gt;0")+0.00000001)</f>
        <v>0</v>
      </c>
      <c r="G3" s="13"/>
      <c r="H3" s="40">
        <f>SUM(G4:G17)/(COUNTIF(G4:G17,"&gt;0")+0.00000001)</f>
        <v>0</v>
      </c>
      <c r="I3" s="13"/>
      <c r="J3" s="40">
        <f>SUM(I4:I17)/(COUNTIF(I4:I17,"&gt;0")+0.00000001)</f>
        <v>0</v>
      </c>
      <c r="K3" s="13"/>
      <c r="L3" s="40">
        <f>SUM(K4:K17)/(COUNTIF(K4:K17,"&gt;0")+0.00000001)</f>
        <v>0</v>
      </c>
      <c r="M3" s="13"/>
      <c r="N3" s="40">
        <f>SUM(M4:M17)/(COUNTIF(M4:M17,"&gt;0")+0.00000001)</f>
        <v>0</v>
      </c>
      <c r="O3" s="14"/>
    </row>
    <row r="4" spans="1:15" x14ac:dyDescent="0.2">
      <c r="B4" s="59" t="s">
        <v>471</v>
      </c>
      <c r="C4" s="14"/>
      <c r="D4" s="35"/>
      <c r="E4" s="14"/>
      <c r="F4" s="35"/>
      <c r="G4" s="14"/>
      <c r="H4" s="35"/>
      <c r="I4" s="14"/>
      <c r="J4" s="35"/>
      <c r="K4" s="14"/>
      <c r="L4" s="35"/>
      <c r="M4" s="14"/>
      <c r="N4" s="35"/>
      <c r="O4" s="14"/>
    </row>
    <row r="5" spans="1:15" ht="12" customHeight="1" x14ac:dyDescent="0.2">
      <c r="B5" s="59" t="s">
        <v>472</v>
      </c>
      <c r="C5" s="14"/>
      <c r="D5" s="35"/>
      <c r="E5" s="14"/>
      <c r="F5" s="35"/>
      <c r="G5" s="14"/>
      <c r="H5" s="35"/>
      <c r="I5" s="14"/>
      <c r="J5" s="35"/>
      <c r="K5" s="14"/>
      <c r="L5" s="35"/>
      <c r="M5" s="14"/>
      <c r="N5" s="35"/>
      <c r="O5" s="14"/>
    </row>
    <row r="6" spans="1:15" ht="38.25" x14ac:dyDescent="0.2">
      <c r="B6" s="59" t="s">
        <v>473</v>
      </c>
      <c r="C6" s="14"/>
      <c r="D6" s="35"/>
      <c r="E6" s="14"/>
      <c r="F6" s="35"/>
      <c r="G6" s="14"/>
      <c r="H6" s="35"/>
      <c r="I6" s="14"/>
      <c r="J6" s="35"/>
      <c r="K6" s="14"/>
      <c r="L6" s="35"/>
      <c r="M6" s="14"/>
      <c r="N6" s="35"/>
      <c r="O6" s="14"/>
    </row>
    <row r="7" spans="1:15" ht="25.5" x14ac:dyDescent="0.2">
      <c r="B7" s="59" t="s">
        <v>474</v>
      </c>
      <c r="C7" s="14"/>
      <c r="D7" s="35"/>
      <c r="E7" s="14"/>
      <c r="F7" s="35"/>
      <c r="G7" s="14"/>
      <c r="H7" s="35"/>
      <c r="I7" s="14"/>
      <c r="J7" s="35"/>
      <c r="K7" s="14"/>
      <c r="L7" s="35"/>
      <c r="M7" s="14"/>
      <c r="N7" s="35"/>
      <c r="O7" s="14"/>
    </row>
    <row r="8" spans="1:15" x14ac:dyDescent="0.2">
      <c r="B8" s="59" t="s">
        <v>475</v>
      </c>
      <c r="C8" s="14"/>
      <c r="D8" s="35"/>
      <c r="E8" s="14"/>
      <c r="F8" s="35"/>
      <c r="G8" s="14"/>
      <c r="H8" s="35"/>
      <c r="I8" s="14"/>
      <c r="J8" s="35"/>
      <c r="K8" s="14"/>
      <c r="L8" s="35"/>
      <c r="M8" s="14"/>
      <c r="N8" s="35"/>
      <c r="O8" s="14"/>
    </row>
    <row r="9" spans="1:15" ht="25.5" x14ac:dyDescent="0.2">
      <c r="B9" s="59" t="s">
        <v>476</v>
      </c>
      <c r="C9" s="14"/>
      <c r="D9" s="35"/>
      <c r="E9" s="14"/>
      <c r="F9" s="35"/>
      <c r="G9" s="14"/>
      <c r="H9" s="35"/>
      <c r="I9" s="14"/>
      <c r="J9" s="35"/>
      <c r="K9" s="14"/>
      <c r="L9" s="35"/>
      <c r="M9" s="14"/>
      <c r="N9" s="35"/>
      <c r="O9" s="14"/>
    </row>
    <row r="10" spans="1:15" ht="25.5" x14ac:dyDescent="0.2">
      <c r="B10" s="59" t="s">
        <v>477</v>
      </c>
      <c r="C10" s="14"/>
      <c r="D10" s="35"/>
      <c r="E10" s="14"/>
      <c r="F10" s="35"/>
      <c r="G10" s="14"/>
      <c r="H10" s="35"/>
      <c r="I10" s="14"/>
      <c r="J10" s="35"/>
      <c r="K10" s="14"/>
      <c r="L10" s="35"/>
      <c r="M10" s="14"/>
      <c r="N10" s="35"/>
      <c r="O10" s="14"/>
    </row>
    <row r="11" spans="1:15" x14ac:dyDescent="0.2">
      <c r="B11" s="59" t="s">
        <v>478</v>
      </c>
      <c r="C11" s="14"/>
      <c r="D11" s="35"/>
      <c r="E11" s="14"/>
      <c r="F11" s="35"/>
      <c r="G11" s="14"/>
      <c r="H11" s="35"/>
      <c r="I11" s="14"/>
      <c r="J11" s="35"/>
      <c r="K11" s="14"/>
      <c r="L11" s="35"/>
      <c r="M11" s="14"/>
      <c r="N11" s="35"/>
      <c r="O11" s="14"/>
    </row>
    <row r="12" spans="1:15" ht="38.25" x14ac:dyDescent="0.2">
      <c r="B12" s="59" t="s">
        <v>479</v>
      </c>
      <c r="C12" s="14"/>
      <c r="D12" s="35"/>
      <c r="E12" s="14"/>
      <c r="F12" s="35"/>
      <c r="G12" s="14"/>
      <c r="H12" s="35"/>
      <c r="I12" s="14"/>
      <c r="J12" s="35"/>
      <c r="K12" s="14"/>
      <c r="L12" s="35"/>
      <c r="M12" s="14"/>
      <c r="N12" s="35"/>
      <c r="O12" s="14"/>
    </row>
    <row r="13" spans="1:15" ht="15" customHeight="1" x14ac:dyDescent="0.2">
      <c r="B13" s="59" t="s">
        <v>480</v>
      </c>
      <c r="C13" s="14"/>
      <c r="D13" s="35"/>
      <c r="E13" s="14"/>
      <c r="F13" s="35"/>
      <c r="G13" s="14"/>
      <c r="H13" s="35"/>
      <c r="I13" s="14"/>
      <c r="J13" s="35"/>
      <c r="K13" s="14"/>
      <c r="L13" s="35"/>
      <c r="M13" s="14"/>
      <c r="N13" s="35"/>
      <c r="O13" s="14"/>
    </row>
    <row r="14" spans="1:15" x14ac:dyDescent="0.2">
      <c r="B14" s="59" t="s">
        <v>481</v>
      </c>
      <c r="C14" s="14"/>
      <c r="D14" s="35"/>
      <c r="E14" s="14"/>
      <c r="F14" s="35"/>
      <c r="G14" s="14"/>
      <c r="H14" s="35"/>
      <c r="I14" s="14"/>
      <c r="J14" s="35"/>
      <c r="K14" s="14"/>
      <c r="L14" s="35"/>
      <c r="M14" s="14"/>
      <c r="N14" s="35"/>
      <c r="O14" s="14"/>
    </row>
    <row r="15" spans="1:15" ht="25.5" x14ac:dyDescent="0.2">
      <c r="B15" s="59" t="s">
        <v>482</v>
      </c>
      <c r="C15" s="14"/>
      <c r="D15" s="35"/>
      <c r="E15" s="14"/>
      <c r="F15" s="35"/>
      <c r="G15" s="14"/>
      <c r="H15" s="35"/>
      <c r="I15" s="14"/>
      <c r="J15" s="35"/>
      <c r="K15" s="14"/>
      <c r="L15" s="35"/>
      <c r="M15" s="14"/>
      <c r="N15" s="35"/>
      <c r="O15" s="14"/>
    </row>
    <row r="16" spans="1:15" ht="12.75" customHeight="1" x14ac:dyDescent="0.2">
      <c r="B16" s="59" t="s">
        <v>483</v>
      </c>
      <c r="C16" s="14"/>
      <c r="D16" s="35"/>
      <c r="E16" s="14"/>
      <c r="F16" s="35"/>
      <c r="G16" s="14"/>
      <c r="H16" s="35"/>
      <c r="I16" s="14"/>
      <c r="J16" s="35"/>
      <c r="K16" s="14"/>
      <c r="L16" s="35"/>
      <c r="M16" s="14"/>
      <c r="N16" s="35"/>
      <c r="O16" s="14"/>
    </row>
    <row r="17" spans="1:15" ht="25.5" x14ac:dyDescent="0.2">
      <c r="B17" s="59" t="s">
        <v>484</v>
      </c>
      <c r="C17" s="14"/>
      <c r="D17" s="35"/>
      <c r="E17" s="14"/>
      <c r="F17" s="35"/>
      <c r="G17" s="14"/>
      <c r="H17" s="35"/>
      <c r="I17" s="14"/>
      <c r="J17" s="35"/>
      <c r="K17" s="14"/>
      <c r="L17" s="35"/>
      <c r="M17" s="14"/>
      <c r="N17" s="35"/>
      <c r="O17" s="14"/>
    </row>
    <row r="18" spans="1:15" x14ac:dyDescent="0.2">
      <c r="A18" s="36" t="s">
        <v>30</v>
      </c>
      <c r="B18" s="59"/>
      <c r="C18" s="13"/>
      <c r="D18" s="40">
        <f>SUM(C19:C23)/(COUNTIF(C19:C23,"&gt;0")+0.00000001)</f>
        <v>0</v>
      </c>
      <c r="E18" s="13"/>
      <c r="F18" s="40">
        <f>SUM(E19:E23)/(COUNTIF(E19:E23,"&gt;0")+0.00000001)</f>
        <v>0</v>
      </c>
      <c r="G18" s="13"/>
      <c r="H18" s="40">
        <f>SUM(G19:G23)/(COUNTIF(G19:G23,"&gt;0")+0.00000001)</f>
        <v>0</v>
      </c>
      <c r="I18" s="13"/>
      <c r="J18" s="40">
        <f>SUM(I19:I23)/(COUNTIF(I19:I23,"&gt;0")+0.00000001)</f>
        <v>0</v>
      </c>
      <c r="K18" s="13"/>
      <c r="L18" s="40">
        <f>SUM(K19:K23)/(COUNTIF(K19:K23,"&gt;0")+0.00000001)</f>
        <v>0</v>
      </c>
      <c r="M18" s="13"/>
      <c r="N18" s="40">
        <f>SUM(M19:M23)/(COUNTIF(M19:M23,"&gt;0")+0.00000001)</f>
        <v>0</v>
      </c>
      <c r="O18" s="14"/>
    </row>
    <row r="19" spans="1:15" ht="25.5" x14ac:dyDescent="0.2">
      <c r="B19" s="59" t="s">
        <v>485</v>
      </c>
      <c r="C19" s="14"/>
      <c r="D19" s="35"/>
      <c r="E19" s="14"/>
      <c r="F19" s="35"/>
      <c r="G19" s="14"/>
      <c r="H19" s="35"/>
      <c r="I19" s="14"/>
      <c r="J19" s="35"/>
      <c r="K19" s="14"/>
      <c r="L19" s="35"/>
      <c r="M19" s="14"/>
      <c r="N19" s="35"/>
      <c r="O19" s="14"/>
    </row>
    <row r="20" spans="1:15" ht="25.5" x14ac:dyDescent="0.2">
      <c r="B20" s="59" t="s">
        <v>486</v>
      </c>
      <c r="C20" s="14"/>
      <c r="D20" s="35"/>
      <c r="E20" s="14"/>
      <c r="F20" s="35"/>
      <c r="G20" s="14"/>
      <c r="H20" s="35"/>
      <c r="I20" s="14"/>
      <c r="J20" s="35"/>
      <c r="K20" s="14"/>
      <c r="L20" s="35"/>
      <c r="M20" s="14"/>
      <c r="N20" s="35"/>
      <c r="O20" s="14"/>
    </row>
    <row r="21" spans="1:15" x14ac:dyDescent="0.2">
      <c r="B21" s="59" t="s">
        <v>487</v>
      </c>
      <c r="C21" s="14"/>
      <c r="D21" s="35"/>
      <c r="E21" s="14"/>
      <c r="F21" s="35"/>
      <c r="G21" s="14"/>
      <c r="H21" s="35"/>
      <c r="I21" s="14"/>
      <c r="J21" s="35"/>
      <c r="K21" s="14"/>
      <c r="L21" s="35"/>
      <c r="M21" s="14"/>
      <c r="N21" s="35"/>
      <c r="O21" s="14"/>
    </row>
    <row r="22" spans="1:15" x14ac:dyDescent="0.2">
      <c r="B22" s="59" t="s">
        <v>488</v>
      </c>
      <c r="C22" s="14"/>
      <c r="D22" s="35"/>
      <c r="E22" s="14"/>
      <c r="F22" s="35"/>
      <c r="G22" s="14"/>
      <c r="H22" s="35"/>
      <c r="I22" s="14"/>
      <c r="J22" s="35"/>
      <c r="K22" s="14"/>
      <c r="L22" s="35"/>
      <c r="M22" s="14"/>
      <c r="N22" s="35"/>
      <c r="O22" s="14"/>
    </row>
    <row r="23" spans="1:15" x14ac:dyDescent="0.2">
      <c r="B23" s="59" t="s">
        <v>489</v>
      </c>
      <c r="C23" s="14"/>
      <c r="D23" s="35"/>
      <c r="E23" s="14"/>
      <c r="F23" s="35"/>
      <c r="G23" s="14"/>
      <c r="H23" s="35"/>
      <c r="I23" s="14"/>
      <c r="J23" s="35"/>
      <c r="K23" s="14"/>
      <c r="L23" s="35"/>
      <c r="M23" s="14"/>
      <c r="N23" s="35"/>
      <c r="O23" s="14"/>
    </row>
    <row r="24" spans="1:15" x14ac:dyDescent="0.2">
      <c r="A24" s="36" t="s">
        <v>31</v>
      </c>
      <c r="B24" s="59"/>
      <c r="C24" s="13"/>
      <c r="D24" s="40">
        <f>SUM(C25:C29)/(COUNTIF(C25:C29,"&gt;0")+0.00000001)</f>
        <v>0</v>
      </c>
      <c r="E24" s="13"/>
      <c r="F24" s="40">
        <f>SUM(E25:E29)/(COUNTIF(E25:E29,"&gt;0")+0.00000001)</f>
        <v>0</v>
      </c>
      <c r="G24" s="13"/>
      <c r="H24" s="40">
        <f>SUM(G25:G29)/(COUNTIF(G25:G29,"&gt;0")+0.00000001)</f>
        <v>0</v>
      </c>
      <c r="I24" s="13"/>
      <c r="J24" s="40">
        <f>SUM(I25:I29)/(COUNTIF(I25:I29,"&gt;0")+0.00000001)</f>
        <v>0</v>
      </c>
      <c r="K24" s="13"/>
      <c r="L24" s="40">
        <f>SUM(K25:K29)/(COUNTIF(K25:K29,"&gt;0")+0.00000001)</f>
        <v>0</v>
      </c>
      <c r="M24" s="13"/>
      <c r="N24" s="40">
        <f>SUM(M25:M29)/(COUNTIF(M25:M29,"&gt;0")+0.00000001)</f>
        <v>0</v>
      </c>
      <c r="O24" s="14"/>
    </row>
    <row r="25" spans="1:15" x14ac:dyDescent="0.2">
      <c r="B25" s="59" t="s">
        <v>490</v>
      </c>
      <c r="C25" s="14"/>
      <c r="D25" s="35"/>
      <c r="E25" s="14"/>
      <c r="F25" s="35"/>
      <c r="G25" s="14"/>
      <c r="H25" s="35"/>
      <c r="I25" s="14"/>
      <c r="J25" s="35"/>
      <c r="K25" s="14"/>
      <c r="L25" s="35"/>
      <c r="M25" s="14"/>
      <c r="N25" s="35"/>
      <c r="O25" s="14"/>
    </row>
    <row r="26" spans="1:15" ht="12.75" customHeight="1" x14ac:dyDescent="0.2">
      <c r="B26" s="59" t="s">
        <v>491</v>
      </c>
      <c r="C26" s="14"/>
      <c r="D26" s="35"/>
      <c r="E26" s="14"/>
      <c r="F26" s="35"/>
      <c r="G26" s="14"/>
      <c r="H26" s="35"/>
      <c r="I26" s="14"/>
      <c r="J26" s="35"/>
      <c r="K26" s="14"/>
      <c r="L26" s="35"/>
      <c r="M26" s="14"/>
      <c r="N26" s="35"/>
      <c r="O26" s="14"/>
    </row>
    <row r="27" spans="1:15" x14ac:dyDescent="0.2">
      <c r="B27" s="59" t="s">
        <v>492</v>
      </c>
      <c r="C27" s="14"/>
      <c r="D27" s="35"/>
      <c r="E27" s="14"/>
      <c r="F27" s="35"/>
      <c r="G27" s="14"/>
      <c r="H27" s="35"/>
      <c r="I27" s="14"/>
      <c r="J27" s="35"/>
      <c r="K27" s="14"/>
      <c r="L27" s="35"/>
      <c r="M27" s="14"/>
      <c r="N27" s="35"/>
      <c r="O27" s="14"/>
    </row>
    <row r="28" spans="1:15" x14ac:dyDescent="0.2">
      <c r="B28" s="59" t="s">
        <v>493</v>
      </c>
      <c r="C28" s="14"/>
      <c r="D28" s="35"/>
      <c r="E28" s="14"/>
      <c r="F28" s="35"/>
      <c r="G28" s="14"/>
      <c r="H28" s="35"/>
      <c r="I28" s="14"/>
      <c r="J28" s="35"/>
      <c r="K28" s="14"/>
      <c r="L28" s="35"/>
      <c r="M28" s="14"/>
      <c r="N28" s="35"/>
      <c r="O28" s="14"/>
    </row>
    <row r="29" spans="1:15" x14ac:dyDescent="0.2">
      <c r="B29" s="59" t="s">
        <v>494</v>
      </c>
      <c r="C29" s="14"/>
      <c r="D29" s="35"/>
      <c r="E29" s="14"/>
      <c r="F29" s="35"/>
      <c r="G29" s="14"/>
      <c r="H29" s="35"/>
      <c r="I29" s="14"/>
      <c r="J29" s="35"/>
      <c r="K29" s="14"/>
      <c r="L29" s="35"/>
      <c r="M29" s="14"/>
      <c r="N29" s="35"/>
      <c r="O29" s="14"/>
    </row>
    <row r="30" spans="1:15" x14ac:dyDescent="0.2">
      <c r="A30" s="36" t="s">
        <v>32</v>
      </c>
      <c r="B30" s="59"/>
      <c r="C30" s="13"/>
      <c r="D30" s="40">
        <f>SUM(C31:C35)/(COUNTIF(C31:C35,"&gt;0")+0.00000001)</f>
        <v>0</v>
      </c>
      <c r="E30" s="13"/>
      <c r="F30" s="40">
        <f>SUM(E31:E35)/(COUNTIF(E31:E35,"&gt;0")+0.00000001)</f>
        <v>0</v>
      </c>
      <c r="G30" s="13"/>
      <c r="H30" s="40">
        <f>SUM(G31:G35)/(COUNTIF(G31:G35,"&gt;0")+0.00000001)</f>
        <v>0</v>
      </c>
      <c r="I30" s="13"/>
      <c r="J30" s="40">
        <f>SUM(I31:I35)/(COUNTIF(I31:I35,"&gt;0")+0.00000001)</f>
        <v>0</v>
      </c>
      <c r="K30" s="13"/>
      <c r="L30" s="40">
        <f>SUM(K31:K35)/(COUNTIF(K31:K35,"&gt;0")+0.00000001)</f>
        <v>0</v>
      </c>
      <c r="M30" s="13"/>
      <c r="N30" s="40">
        <f>SUM(M31:M35)/(COUNTIF(M31:M35,"&gt;0")+0.00000001)</f>
        <v>0</v>
      </c>
      <c r="O30" s="14"/>
    </row>
    <row r="31" spans="1:15" ht="25.5" x14ac:dyDescent="0.2">
      <c r="B31" s="59" t="s">
        <v>495</v>
      </c>
      <c r="C31" s="14"/>
      <c r="D31" s="35"/>
      <c r="E31" s="14"/>
      <c r="F31" s="35"/>
      <c r="G31" s="14"/>
      <c r="H31" s="35"/>
      <c r="I31" s="14"/>
      <c r="J31" s="35"/>
      <c r="K31" s="14"/>
      <c r="L31" s="35"/>
      <c r="M31" s="14"/>
      <c r="N31" s="35"/>
      <c r="O31" s="14"/>
    </row>
    <row r="32" spans="1:15" ht="25.5" x14ac:dyDescent="0.2">
      <c r="B32" s="59" t="s">
        <v>496</v>
      </c>
      <c r="C32" s="14"/>
      <c r="D32" s="35"/>
      <c r="E32" s="14"/>
      <c r="F32" s="35"/>
      <c r="G32" s="14"/>
      <c r="H32" s="35"/>
      <c r="I32" s="14"/>
      <c r="J32" s="35"/>
      <c r="K32" s="14"/>
      <c r="L32" s="35"/>
      <c r="M32" s="14"/>
      <c r="N32" s="35"/>
      <c r="O32" s="14"/>
    </row>
    <row r="33" spans="1:15" ht="25.5" x14ac:dyDescent="0.2">
      <c r="B33" s="59" t="s">
        <v>497</v>
      </c>
      <c r="C33" s="14"/>
      <c r="D33" s="35"/>
      <c r="E33" s="14"/>
      <c r="F33" s="35"/>
      <c r="G33" s="14"/>
      <c r="H33" s="35"/>
      <c r="I33" s="14"/>
      <c r="J33" s="35"/>
      <c r="K33" s="14"/>
      <c r="L33" s="35"/>
      <c r="M33" s="14"/>
      <c r="N33" s="35"/>
      <c r="O33" s="14"/>
    </row>
    <row r="34" spans="1:15" ht="38.25" x14ac:dyDescent="0.2">
      <c r="B34" s="59" t="s">
        <v>498</v>
      </c>
      <c r="C34" s="14"/>
      <c r="D34" s="35"/>
      <c r="E34" s="14"/>
      <c r="F34" s="35"/>
      <c r="G34" s="14"/>
      <c r="H34" s="35"/>
      <c r="I34" s="14"/>
      <c r="J34" s="35"/>
      <c r="K34" s="14"/>
      <c r="L34" s="35"/>
      <c r="M34" s="14"/>
      <c r="N34" s="35"/>
      <c r="O34" s="14"/>
    </row>
    <row r="35" spans="1:15" ht="25.5" x14ac:dyDescent="0.2">
      <c r="B35" s="59" t="s">
        <v>499</v>
      </c>
      <c r="C35" s="14"/>
      <c r="D35" s="35"/>
      <c r="E35" s="14"/>
      <c r="F35" s="35"/>
      <c r="G35" s="14"/>
      <c r="H35" s="35"/>
      <c r="I35" s="14"/>
      <c r="J35" s="35"/>
      <c r="K35" s="14"/>
      <c r="L35" s="35"/>
      <c r="M35" s="14"/>
      <c r="N35" s="35"/>
      <c r="O35" s="14"/>
    </row>
    <row r="36" spans="1:15" x14ac:dyDescent="0.2">
      <c r="A36" s="36" t="s">
        <v>34</v>
      </c>
      <c r="B36" s="59"/>
      <c r="C36" s="13"/>
      <c r="D36" s="40">
        <f>SUM(C37:C41)/(COUNTIF(C37:C41,"&gt;0")+0.00000001)</f>
        <v>0</v>
      </c>
      <c r="E36" s="13"/>
      <c r="F36" s="40">
        <f>SUM(E37:E41)/(COUNTIF(E37:E41,"&gt;0")+0.00000001)</f>
        <v>0</v>
      </c>
      <c r="G36" s="13"/>
      <c r="H36" s="40">
        <f>SUM(G37:G41)/(COUNTIF(G37:G41,"&gt;0")+0.00000001)</f>
        <v>0</v>
      </c>
      <c r="I36" s="13"/>
      <c r="J36" s="40">
        <f>SUM(I37:I41)/(COUNTIF(I37:I41,"&gt;0")+0.00000001)</f>
        <v>0</v>
      </c>
      <c r="K36" s="13"/>
      <c r="L36" s="40">
        <f>SUM(K37:K41)/(COUNTIF(K37:K41,"&gt;0")+0.00000001)</f>
        <v>0</v>
      </c>
      <c r="M36" s="13"/>
      <c r="N36" s="40">
        <f>SUM(M37:M41)/(COUNTIF(M37:M41,"&gt;0")+0.00000001)</f>
        <v>0</v>
      </c>
      <c r="O36" s="16"/>
    </row>
    <row r="37" spans="1:15" ht="25.5" x14ac:dyDescent="0.2">
      <c r="B37" s="59" t="s">
        <v>500</v>
      </c>
      <c r="C37" s="14"/>
      <c r="D37" s="35"/>
      <c r="E37" s="14"/>
      <c r="F37" s="35"/>
      <c r="G37" s="14"/>
      <c r="H37" s="35"/>
      <c r="I37" s="14"/>
      <c r="J37" s="35"/>
      <c r="K37" s="14"/>
      <c r="L37" s="35"/>
      <c r="M37" s="14"/>
      <c r="N37" s="35"/>
      <c r="O37" s="14"/>
    </row>
    <row r="38" spans="1:15" ht="25.5" x14ac:dyDescent="0.2">
      <c r="B38" s="59" t="s">
        <v>501</v>
      </c>
      <c r="C38" s="14"/>
      <c r="D38" s="35"/>
      <c r="E38" s="14"/>
      <c r="F38" s="35"/>
      <c r="G38" s="14"/>
      <c r="H38" s="35"/>
      <c r="I38" s="14"/>
      <c r="J38" s="35"/>
      <c r="K38" s="14"/>
      <c r="L38" s="35"/>
      <c r="M38" s="14"/>
      <c r="N38" s="35"/>
      <c r="O38" s="16"/>
    </row>
    <row r="39" spans="1:15" ht="25.5" x14ac:dyDescent="0.2">
      <c r="B39" s="59" t="s">
        <v>502</v>
      </c>
      <c r="C39" s="14"/>
      <c r="D39" s="35"/>
      <c r="E39" s="14"/>
      <c r="F39" s="35"/>
      <c r="G39" s="14"/>
      <c r="H39" s="35"/>
      <c r="I39" s="14"/>
      <c r="J39" s="35"/>
      <c r="K39" s="14"/>
      <c r="L39" s="35"/>
      <c r="M39" s="14"/>
      <c r="N39" s="35"/>
      <c r="O39" s="14"/>
    </row>
    <row r="40" spans="1:15" ht="25.5" x14ac:dyDescent="0.2">
      <c r="B40" s="59" t="s">
        <v>503</v>
      </c>
      <c r="C40" s="14"/>
      <c r="D40" s="35"/>
      <c r="E40" s="14"/>
      <c r="F40" s="35"/>
      <c r="G40" s="14"/>
      <c r="H40" s="35"/>
      <c r="I40" s="14"/>
      <c r="J40" s="35"/>
      <c r="K40" s="14"/>
      <c r="L40" s="35"/>
      <c r="M40" s="14"/>
      <c r="N40" s="35"/>
      <c r="O40" s="14"/>
    </row>
    <row r="41" spans="1:15" ht="39" customHeight="1" x14ac:dyDescent="0.2">
      <c r="B41" s="59" t="s">
        <v>504</v>
      </c>
      <c r="C41" s="14"/>
      <c r="D41" s="35"/>
      <c r="E41" s="14"/>
      <c r="F41" s="35"/>
      <c r="G41" s="14"/>
      <c r="H41" s="35"/>
      <c r="I41" s="14"/>
      <c r="J41" s="35"/>
      <c r="K41" s="14"/>
      <c r="L41" s="35"/>
      <c r="M41" s="14"/>
      <c r="N41" s="35"/>
      <c r="O41" s="14"/>
    </row>
    <row r="42" spans="1:15" x14ac:dyDescent="0.2">
      <c r="A42" s="36" t="s">
        <v>33</v>
      </c>
      <c r="B42" s="59"/>
      <c r="C42" s="13"/>
      <c r="D42" s="40">
        <f>SUM(C43:C52)/(COUNTIF(C43:C52,"&gt;0")+0.00000001)</f>
        <v>0</v>
      </c>
      <c r="E42" s="13"/>
      <c r="F42" s="40">
        <f>SUM(E43:E52)/(COUNTIF(E43:E52,"&gt;0")+0.00000001)</f>
        <v>0</v>
      </c>
      <c r="G42" s="13"/>
      <c r="H42" s="40">
        <f>SUM(G43:G52)/(COUNTIF(G43:G52,"&gt;0")+0.00000001)</f>
        <v>0</v>
      </c>
      <c r="I42" s="13"/>
      <c r="J42" s="40">
        <f>SUM(I43:I52)/(COUNTIF(I43:I52,"&gt;0")+0.00000001)</f>
        <v>0</v>
      </c>
      <c r="K42" s="13"/>
      <c r="L42" s="40">
        <f>SUM(K43:K52)/(COUNTIF(K43:K52,"&gt;0")+0.00000001)</f>
        <v>0</v>
      </c>
      <c r="M42" s="13"/>
      <c r="N42" s="40">
        <f>SUM(M43:M52)/(COUNTIF(M43:M52,"&gt;0")+0.00000001)</f>
        <v>0</v>
      </c>
      <c r="O42" s="14"/>
    </row>
    <row r="43" spans="1:15" x14ac:dyDescent="0.2">
      <c r="B43" s="59" t="s">
        <v>505</v>
      </c>
      <c r="C43" s="14"/>
      <c r="D43" s="35"/>
      <c r="E43" s="14"/>
      <c r="F43" s="35"/>
      <c r="G43" s="14"/>
      <c r="H43" s="35"/>
      <c r="I43" s="14"/>
      <c r="J43" s="35"/>
      <c r="K43" s="14"/>
      <c r="L43" s="35"/>
      <c r="M43" s="14"/>
      <c r="N43" s="35"/>
      <c r="O43" s="14"/>
    </row>
    <row r="44" spans="1:15" ht="25.5" x14ac:dyDescent="0.2">
      <c r="B44" s="59" t="s">
        <v>506</v>
      </c>
      <c r="C44" s="14"/>
      <c r="D44" s="35"/>
      <c r="E44" s="14"/>
      <c r="F44" s="35"/>
      <c r="G44" s="14"/>
      <c r="H44" s="35"/>
      <c r="I44" s="14"/>
      <c r="J44" s="35"/>
      <c r="K44" s="14"/>
      <c r="L44" s="35"/>
      <c r="M44" s="14"/>
      <c r="N44" s="35"/>
      <c r="O44" s="14"/>
    </row>
    <row r="45" spans="1:15" x14ac:dyDescent="0.2">
      <c r="B45" s="59" t="s">
        <v>507</v>
      </c>
      <c r="C45" s="14"/>
      <c r="D45" s="35"/>
      <c r="E45" s="14"/>
      <c r="F45" s="35"/>
      <c r="G45" s="14"/>
      <c r="H45" s="35"/>
      <c r="I45" s="14"/>
      <c r="J45" s="35"/>
      <c r="K45" s="14"/>
      <c r="L45" s="35"/>
      <c r="M45" s="14"/>
      <c r="N45" s="35"/>
      <c r="O45" s="14"/>
    </row>
    <row r="46" spans="1:15" x14ac:dyDescent="0.2">
      <c r="B46" s="59" t="s">
        <v>508</v>
      </c>
      <c r="C46" s="14"/>
      <c r="D46" s="35"/>
      <c r="E46" s="14"/>
      <c r="F46" s="35"/>
      <c r="G46" s="14"/>
      <c r="H46" s="35"/>
      <c r="I46" s="14"/>
      <c r="J46" s="35"/>
      <c r="K46" s="14"/>
      <c r="L46" s="35"/>
      <c r="M46" s="14"/>
      <c r="N46" s="35"/>
      <c r="O46" s="14"/>
    </row>
    <row r="47" spans="1:15" x14ac:dyDescent="0.2">
      <c r="B47" s="59" t="s">
        <v>509</v>
      </c>
      <c r="C47" s="14"/>
      <c r="D47" s="35"/>
      <c r="E47" s="14"/>
      <c r="F47" s="35"/>
      <c r="G47" s="14"/>
      <c r="H47" s="35"/>
      <c r="I47" s="14"/>
      <c r="J47" s="35"/>
      <c r="K47" s="14"/>
      <c r="L47" s="35"/>
      <c r="M47" s="14"/>
      <c r="N47" s="35"/>
      <c r="O47" s="14"/>
    </row>
    <row r="48" spans="1:15" x14ac:dyDescent="0.2">
      <c r="B48" s="59" t="s">
        <v>510</v>
      </c>
      <c r="C48" s="14"/>
      <c r="D48" s="35"/>
      <c r="E48" s="14"/>
      <c r="F48" s="35"/>
      <c r="G48" s="14"/>
      <c r="H48" s="35"/>
      <c r="I48" s="14"/>
      <c r="J48" s="35"/>
      <c r="K48" s="14"/>
      <c r="L48" s="35"/>
      <c r="M48" s="14"/>
      <c r="N48" s="35"/>
      <c r="O48" s="14"/>
    </row>
    <row r="49" spans="1:15" x14ac:dyDescent="0.2">
      <c r="B49" s="59" t="s">
        <v>511</v>
      </c>
      <c r="C49" s="14"/>
      <c r="D49" s="35"/>
      <c r="E49" s="14"/>
      <c r="F49" s="35"/>
      <c r="G49" s="14"/>
      <c r="H49" s="35"/>
      <c r="I49" s="14"/>
      <c r="J49" s="35"/>
      <c r="K49" s="14"/>
      <c r="L49" s="35"/>
      <c r="M49" s="14"/>
      <c r="N49" s="35"/>
      <c r="O49" s="14"/>
    </row>
    <row r="50" spans="1:15" x14ac:dyDescent="0.2">
      <c r="B50" s="59" t="s">
        <v>512</v>
      </c>
      <c r="C50" s="14"/>
      <c r="D50" s="35"/>
      <c r="E50" s="14"/>
      <c r="F50" s="35"/>
      <c r="G50" s="14"/>
      <c r="H50" s="35"/>
      <c r="I50" s="14"/>
      <c r="J50" s="35"/>
      <c r="K50" s="14"/>
      <c r="L50" s="35"/>
      <c r="M50" s="14"/>
      <c r="N50" s="35"/>
      <c r="O50" s="14"/>
    </row>
    <row r="51" spans="1:15" x14ac:dyDescent="0.2">
      <c r="B51" s="59" t="s">
        <v>513</v>
      </c>
      <c r="C51" s="14"/>
      <c r="D51" s="35"/>
      <c r="E51" s="14"/>
      <c r="F51" s="35"/>
      <c r="G51" s="14"/>
      <c r="H51" s="35"/>
      <c r="I51" s="14"/>
      <c r="J51" s="35"/>
      <c r="K51" s="14"/>
      <c r="L51" s="35"/>
      <c r="M51" s="14"/>
      <c r="N51" s="35"/>
      <c r="O51" s="14"/>
    </row>
    <row r="52" spans="1:15" ht="25.5" x14ac:dyDescent="0.2">
      <c r="B52" s="59" t="s">
        <v>514</v>
      </c>
      <c r="C52" s="14"/>
      <c r="D52" s="35"/>
      <c r="E52" s="14"/>
      <c r="F52" s="35"/>
      <c r="G52" s="14"/>
      <c r="H52" s="35"/>
      <c r="I52" s="14"/>
      <c r="J52" s="35"/>
      <c r="K52" s="14"/>
      <c r="L52" s="35"/>
      <c r="M52" s="14"/>
      <c r="N52" s="35"/>
      <c r="O52" s="14"/>
    </row>
    <row r="53" spans="1:15" x14ac:dyDescent="0.2">
      <c r="A53" s="36" t="s">
        <v>35</v>
      </c>
      <c r="B53" s="59"/>
      <c r="C53" s="13"/>
      <c r="D53" s="40">
        <f>SUM(C54:C59)/(COUNTIF(C54:C59,"&gt;0")+0.00000001)</f>
        <v>0</v>
      </c>
      <c r="E53" s="13"/>
      <c r="F53" s="40">
        <f>SUM(E54:E59)/(COUNTIF(E54:E59,"&gt;0")+0.00000001)</f>
        <v>0</v>
      </c>
      <c r="G53" s="13"/>
      <c r="H53" s="40">
        <f>SUM(G54:G59)/(COUNTIF(G54:G59,"&gt;0")+0.00000001)</f>
        <v>0</v>
      </c>
      <c r="I53" s="13"/>
      <c r="J53" s="40">
        <f>SUM(I54:I59)/(COUNTIF(I54:I59,"&gt;0")+0.00000001)</f>
        <v>0</v>
      </c>
      <c r="K53" s="13"/>
      <c r="L53" s="40">
        <f>SUM(K54:K59)/(COUNTIF(K54:K59,"&gt;0")+0.00000001)</f>
        <v>0</v>
      </c>
      <c r="M53" s="13"/>
      <c r="N53" s="40">
        <f>SUM(M54:M59)/(COUNTIF(M54:M59,"&gt;0")+0.00000001)</f>
        <v>0</v>
      </c>
      <c r="O53" s="14"/>
    </row>
    <row r="54" spans="1:15" x14ac:dyDescent="0.2">
      <c r="B54" s="59" t="s">
        <v>515</v>
      </c>
      <c r="C54" s="14"/>
      <c r="D54" s="35"/>
      <c r="E54" s="14"/>
      <c r="F54" s="35"/>
      <c r="G54" s="14"/>
      <c r="H54" s="35"/>
      <c r="I54" s="14"/>
      <c r="J54" s="35"/>
      <c r="K54" s="14"/>
      <c r="L54" s="35"/>
      <c r="M54" s="14"/>
      <c r="N54" s="35"/>
      <c r="O54" s="14"/>
    </row>
    <row r="55" spans="1:15" ht="25.5" x14ac:dyDescent="0.2">
      <c r="B55" s="59" t="s">
        <v>516</v>
      </c>
      <c r="C55" s="14"/>
      <c r="D55" s="35"/>
      <c r="E55" s="14"/>
      <c r="F55" s="35"/>
      <c r="G55" s="14"/>
      <c r="H55" s="35"/>
      <c r="I55" s="14"/>
      <c r="J55" s="35"/>
      <c r="K55" s="14"/>
      <c r="L55" s="35"/>
      <c r="M55" s="14"/>
      <c r="N55" s="35"/>
      <c r="O55" s="14"/>
    </row>
    <row r="56" spans="1:15" ht="38.25" x14ac:dyDescent="0.2">
      <c r="B56" s="59" t="s">
        <v>517</v>
      </c>
      <c r="C56" s="14"/>
      <c r="D56" s="35"/>
      <c r="E56" s="14"/>
      <c r="F56" s="35"/>
      <c r="G56" s="14"/>
      <c r="H56" s="35"/>
      <c r="I56" s="14"/>
      <c r="J56" s="35"/>
      <c r="K56" s="14"/>
      <c r="L56" s="35"/>
      <c r="M56" s="14"/>
      <c r="N56" s="35"/>
      <c r="O56" s="14"/>
    </row>
    <row r="57" spans="1:15" ht="38.25" x14ac:dyDescent="0.2">
      <c r="B57" s="59" t="s">
        <v>518</v>
      </c>
      <c r="C57" s="14"/>
      <c r="D57" s="35"/>
      <c r="E57" s="14"/>
      <c r="F57" s="35"/>
      <c r="G57" s="14"/>
      <c r="H57" s="35"/>
      <c r="I57" s="14"/>
      <c r="J57" s="35"/>
      <c r="K57" s="14"/>
      <c r="L57" s="35"/>
      <c r="M57" s="14"/>
      <c r="N57" s="35"/>
      <c r="O57" s="14"/>
    </row>
    <row r="58" spans="1:15" ht="38.25" x14ac:dyDescent="0.2">
      <c r="B58" s="59" t="s">
        <v>519</v>
      </c>
      <c r="C58" s="14"/>
      <c r="D58" s="35"/>
      <c r="E58" s="14"/>
      <c r="F58" s="35"/>
      <c r="G58" s="14"/>
      <c r="H58" s="35"/>
      <c r="I58" s="14"/>
      <c r="J58" s="35"/>
      <c r="K58" s="14"/>
      <c r="L58" s="35"/>
      <c r="M58" s="14"/>
      <c r="N58" s="35"/>
      <c r="O58" s="14"/>
    </row>
    <row r="59" spans="1:15" ht="51" x14ac:dyDescent="0.2">
      <c r="B59" s="59" t="s">
        <v>520</v>
      </c>
      <c r="C59" s="14"/>
      <c r="D59" s="35"/>
      <c r="E59" s="14"/>
      <c r="F59" s="35"/>
      <c r="G59" s="14"/>
      <c r="H59" s="35"/>
      <c r="I59" s="14"/>
      <c r="J59" s="35"/>
      <c r="K59" s="14"/>
      <c r="L59" s="35"/>
      <c r="M59" s="14"/>
      <c r="N59" s="35"/>
      <c r="O59" s="14"/>
    </row>
    <row r="60" spans="1:15" x14ac:dyDescent="0.2">
      <c r="A60" s="36" t="s">
        <v>98</v>
      </c>
      <c r="B60" s="59"/>
      <c r="C60" s="13"/>
      <c r="D60" s="40">
        <f>SUM(C61:C63)/(COUNTIF(C61:C63,"&gt;0")+0.00000001)</f>
        <v>0</v>
      </c>
      <c r="E60" s="13"/>
      <c r="F60" s="40">
        <f>SUM(E61:E63)/(COUNTIF(E61:E63,"&gt;0")+0.00000001)</f>
        <v>0</v>
      </c>
      <c r="G60" s="13"/>
      <c r="H60" s="40">
        <f>SUM(G61:G63)/(COUNTIF(G61:G63,"&gt;0")+0.00000001)</f>
        <v>0</v>
      </c>
      <c r="I60" s="13"/>
      <c r="J60" s="40">
        <f>SUM(I61:I63)/(COUNTIF(I61:I63,"&gt;0")+0.00000001)</f>
        <v>0</v>
      </c>
      <c r="K60" s="13"/>
      <c r="L60" s="40">
        <f>SUM(K61:K63)/(COUNTIF(K61:K63,"&gt;0")+0.00000001)</f>
        <v>0</v>
      </c>
      <c r="M60" s="13"/>
      <c r="N60" s="40">
        <f>SUM(M61:M63)/(COUNTIF(M61:M63,"&gt;0")+0.00000001)</f>
        <v>0</v>
      </c>
      <c r="O60" s="14"/>
    </row>
    <row r="61" spans="1:15" ht="25.5" x14ac:dyDescent="0.2">
      <c r="B61" s="59" t="s">
        <v>521</v>
      </c>
      <c r="C61" s="14"/>
      <c r="D61" s="35"/>
      <c r="E61" s="14"/>
      <c r="F61" s="35"/>
      <c r="G61" s="14"/>
      <c r="H61" s="35"/>
      <c r="I61" s="14"/>
      <c r="J61" s="35"/>
      <c r="K61" s="14"/>
      <c r="L61" s="35"/>
      <c r="M61" s="14"/>
      <c r="N61" s="35"/>
      <c r="O61" s="14"/>
    </row>
    <row r="62" spans="1:15" ht="25.5" x14ac:dyDescent="0.2">
      <c r="B62" s="59" t="s">
        <v>522</v>
      </c>
      <c r="C62" s="14"/>
      <c r="D62" s="35"/>
      <c r="E62" s="14"/>
      <c r="F62" s="35"/>
      <c r="G62" s="14"/>
      <c r="H62" s="35"/>
      <c r="I62" s="14"/>
      <c r="J62" s="35"/>
      <c r="K62" s="14"/>
      <c r="L62" s="35"/>
      <c r="M62" s="14"/>
      <c r="N62" s="35"/>
      <c r="O62" s="14"/>
    </row>
    <row r="63" spans="1:15" ht="38.25" x14ac:dyDescent="0.2">
      <c r="B63" s="59" t="s">
        <v>523</v>
      </c>
      <c r="C63" s="14"/>
      <c r="D63" s="35"/>
      <c r="E63" s="14"/>
      <c r="F63" s="35"/>
      <c r="G63" s="14"/>
      <c r="H63" s="35"/>
      <c r="I63" s="14"/>
      <c r="J63" s="35"/>
      <c r="K63" s="14"/>
      <c r="L63" s="35"/>
      <c r="M63" s="14"/>
      <c r="N63" s="35"/>
      <c r="O63" s="14"/>
    </row>
    <row r="64" spans="1:15" x14ac:dyDescent="0.2">
      <c r="A64" s="36" t="s">
        <v>36</v>
      </c>
      <c r="B64" s="59"/>
      <c r="C64" s="13"/>
      <c r="D64" s="40">
        <f>SUM(C65:C71)/(COUNTIF(C65:C71,"&gt;0")+0.00000001)</f>
        <v>0</v>
      </c>
      <c r="E64" s="13"/>
      <c r="F64" s="40">
        <f>SUM(E65:E71)/(COUNTIF(E65:E71,"&gt;0")+0.00000001)</f>
        <v>0</v>
      </c>
      <c r="G64" s="13"/>
      <c r="H64" s="40">
        <f>SUM(G65:G71)/(COUNTIF(G65:G71,"&gt;0")+0.00000001)</f>
        <v>0</v>
      </c>
      <c r="I64" s="13"/>
      <c r="J64" s="40">
        <f>SUM(I65:I71)/(COUNTIF(I65:I71,"&gt;0")+0.00000001)</f>
        <v>0</v>
      </c>
      <c r="K64" s="13"/>
      <c r="L64" s="40">
        <f>SUM(K65:K71)/(COUNTIF(K65:K71,"&gt;0")+0.00000001)</f>
        <v>0</v>
      </c>
      <c r="M64" s="13"/>
      <c r="N64" s="40">
        <f>SUM(M65:M71)/(COUNTIF(M65:M71,"&gt;0")+0.00000001)</f>
        <v>0</v>
      </c>
      <c r="O64" s="14"/>
    </row>
    <row r="65" spans="1:15" x14ac:dyDescent="0.2">
      <c r="B65" s="59" t="s">
        <v>524</v>
      </c>
      <c r="C65" s="14"/>
      <c r="D65" s="35"/>
      <c r="E65" s="14"/>
      <c r="F65" s="35"/>
      <c r="G65" s="14"/>
      <c r="H65" s="35"/>
      <c r="I65" s="14"/>
      <c r="J65" s="35"/>
      <c r="K65" s="14"/>
      <c r="L65" s="35"/>
      <c r="M65" s="14"/>
      <c r="N65" s="35"/>
      <c r="O65" s="14"/>
    </row>
    <row r="66" spans="1:15" ht="25.5" x14ac:dyDescent="0.2">
      <c r="B66" s="59" t="s">
        <v>525</v>
      </c>
      <c r="C66" s="14"/>
      <c r="D66" s="35"/>
      <c r="E66" s="14"/>
      <c r="F66" s="35"/>
      <c r="G66" s="14"/>
      <c r="H66" s="35"/>
      <c r="I66" s="14"/>
      <c r="J66" s="35"/>
      <c r="K66" s="14"/>
      <c r="L66" s="35"/>
      <c r="M66" s="14"/>
      <c r="N66" s="35"/>
      <c r="O66" s="14"/>
    </row>
    <row r="67" spans="1:15" ht="15" customHeight="1" x14ac:dyDescent="0.2">
      <c r="B67" s="59" t="s">
        <v>526</v>
      </c>
      <c r="C67" s="14"/>
      <c r="D67" s="35"/>
      <c r="E67" s="14"/>
      <c r="F67" s="35"/>
      <c r="G67" s="14"/>
      <c r="H67" s="35"/>
      <c r="I67" s="14"/>
      <c r="J67" s="35"/>
      <c r="K67" s="14"/>
      <c r="L67" s="35"/>
      <c r="M67" s="14"/>
      <c r="N67" s="35"/>
      <c r="O67" s="14"/>
    </row>
    <row r="68" spans="1:15" ht="15" customHeight="1" x14ac:dyDescent="0.2">
      <c r="B68" s="59" t="s">
        <v>527</v>
      </c>
      <c r="C68" s="14"/>
      <c r="D68" s="35"/>
      <c r="E68" s="14"/>
      <c r="F68" s="35"/>
      <c r="G68" s="14"/>
      <c r="H68" s="35"/>
      <c r="I68" s="14"/>
      <c r="J68" s="35"/>
      <c r="K68" s="14"/>
      <c r="L68" s="35"/>
      <c r="M68" s="14"/>
      <c r="N68" s="35"/>
      <c r="O68" s="14"/>
    </row>
    <row r="69" spans="1:15" ht="25.5" x14ac:dyDescent="0.2">
      <c r="B69" s="59" t="s">
        <v>528</v>
      </c>
      <c r="C69" s="14"/>
      <c r="D69" s="35"/>
      <c r="E69" s="14"/>
      <c r="F69" s="35"/>
      <c r="G69" s="14"/>
      <c r="H69" s="35"/>
      <c r="I69" s="14"/>
      <c r="J69" s="35"/>
      <c r="K69" s="14"/>
      <c r="L69" s="35"/>
      <c r="M69" s="14"/>
      <c r="N69" s="35"/>
      <c r="O69" s="14"/>
    </row>
    <row r="70" spans="1:15" x14ac:dyDescent="0.2">
      <c r="B70" s="59" t="s">
        <v>529</v>
      </c>
      <c r="C70" s="14"/>
      <c r="D70" s="35"/>
      <c r="E70" s="14"/>
      <c r="F70" s="35"/>
      <c r="G70" s="14"/>
      <c r="H70" s="35"/>
      <c r="I70" s="14"/>
      <c r="J70" s="35"/>
      <c r="K70" s="14"/>
      <c r="L70" s="35"/>
      <c r="M70" s="14"/>
      <c r="N70" s="35"/>
      <c r="O70" s="14"/>
    </row>
    <row r="71" spans="1:15" x14ac:dyDescent="0.2">
      <c r="B71" s="59" t="s">
        <v>530</v>
      </c>
      <c r="C71" s="14"/>
      <c r="D71" s="35"/>
      <c r="E71" s="14"/>
      <c r="F71" s="35"/>
      <c r="G71" s="14"/>
      <c r="H71" s="35"/>
      <c r="I71" s="14"/>
      <c r="J71" s="35"/>
      <c r="K71" s="14"/>
      <c r="L71" s="35"/>
      <c r="M71" s="14"/>
      <c r="N71" s="35"/>
      <c r="O71" s="14"/>
    </row>
    <row r="72" spans="1:15" x14ac:dyDescent="0.2">
      <c r="A72" s="36" t="s">
        <v>100</v>
      </c>
      <c r="B72" s="59"/>
      <c r="C72" s="27"/>
      <c r="D72" s="40">
        <f>SUM(C73:C80)/(COUNTIF(C73:C80,"&gt;0")+0.00000001)</f>
        <v>0</v>
      </c>
      <c r="E72" s="27"/>
      <c r="F72" s="40">
        <f>SUM(E73:E80)/(COUNTIF(E73:E80,"&gt;0")+0.00000001)</f>
        <v>0</v>
      </c>
      <c r="G72" s="27"/>
      <c r="H72" s="40">
        <f>SUM(G73:G80)/(COUNTIF(G73:G80,"&gt;0")+0.00000001)</f>
        <v>0</v>
      </c>
      <c r="I72" s="27"/>
      <c r="J72" s="40">
        <f>SUM(I73:I80)/(COUNTIF(I73:I80,"&gt;0")+0.00000001)</f>
        <v>0</v>
      </c>
      <c r="K72" s="27"/>
      <c r="L72" s="40">
        <f>SUM(K73:K80)/(COUNTIF(K73:K80,"&gt;0")+0.00000001)</f>
        <v>0</v>
      </c>
      <c r="M72" s="27"/>
      <c r="N72" s="40">
        <f>SUM(M73:M80)/(COUNTIF(M73:M80,"&gt;0")+0.00000001)</f>
        <v>0</v>
      </c>
      <c r="O72" s="14"/>
    </row>
    <row r="73" spans="1:15" x14ac:dyDescent="0.2">
      <c r="B73" s="59" t="s">
        <v>531</v>
      </c>
      <c r="C73" s="14"/>
      <c r="D73" s="60"/>
      <c r="E73" s="14"/>
      <c r="F73" s="60"/>
      <c r="G73" s="14"/>
      <c r="H73" s="60"/>
      <c r="I73" s="14"/>
      <c r="J73" s="60"/>
      <c r="K73" s="14"/>
      <c r="L73" s="60"/>
      <c r="M73" s="14"/>
      <c r="N73" s="60"/>
      <c r="O73" s="14"/>
    </row>
    <row r="74" spans="1:15" x14ac:dyDescent="0.2">
      <c r="B74" s="59" t="s">
        <v>532</v>
      </c>
      <c r="C74" s="14"/>
      <c r="D74" s="60"/>
      <c r="E74" s="14"/>
      <c r="F74" s="60"/>
      <c r="G74" s="14"/>
      <c r="H74" s="60"/>
      <c r="I74" s="14"/>
      <c r="J74" s="60"/>
      <c r="K74" s="14"/>
      <c r="L74" s="60"/>
      <c r="M74" s="14"/>
      <c r="N74" s="60"/>
      <c r="O74" s="14"/>
    </row>
    <row r="75" spans="1:15" x14ac:dyDescent="0.2">
      <c r="B75" s="59" t="s">
        <v>533</v>
      </c>
      <c r="C75" s="14"/>
      <c r="D75" s="60"/>
      <c r="E75" s="14"/>
      <c r="F75" s="60"/>
      <c r="G75" s="14"/>
      <c r="H75" s="60"/>
      <c r="I75" s="14"/>
      <c r="J75" s="60"/>
      <c r="K75" s="14"/>
      <c r="L75" s="60"/>
      <c r="M75" s="14"/>
      <c r="N75" s="60"/>
      <c r="O75" s="14"/>
    </row>
    <row r="76" spans="1:15" x14ac:dyDescent="0.2">
      <c r="B76" s="59" t="s">
        <v>534</v>
      </c>
      <c r="C76" s="14"/>
      <c r="D76" s="60"/>
      <c r="E76" s="14"/>
      <c r="F76" s="60"/>
      <c r="G76" s="14"/>
      <c r="H76" s="60"/>
      <c r="I76" s="14"/>
      <c r="J76" s="60"/>
      <c r="K76" s="14"/>
      <c r="L76" s="60"/>
      <c r="M76" s="14"/>
      <c r="N76" s="60"/>
      <c r="O76" s="14"/>
    </row>
    <row r="77" spans="1:15" ht="25.5" x14ac:dyDescent="0.2">
      <c r="B77" s="59" t="s">
        <v>535</v>
      </c>
      <c r="C77" s="14"/>
      <c r="D77" s="60"/>
      <c r="E77" s="14"/>
      <c r="F77" s="60"/>
      <c r="G77" s="14"/>
      <c r="H77" s="60"/>
      <c r="I77" s="14"/>
      <c r="J77" s="60"/>
      <c r="K77" s="14"/>
      <c r="L77" s="60"/>
      <c r="M77" s="14"/>
      <c r="N77" s="60"/>
      <c r="O77" s="14"/>
    </row>
    <row r="78" spans="1:15" ht="25.5" x14ac:dyDescent="0.2">
      <c r="B78" s="59" t="s">
        <v>536</v>
      </c>
      <c r="C78" s="14"/>
      <c r="D78" s="60"/>
      <c r="E78" s="14"/>
      <c r="F78" s="60"/>
      <c r="G78" s="14"/>
      <c r="H78" s="60"/>
      <c r="I78" s="14"/>
      <c r="J78" s="60"/>
      <c r="K78" s="14"/>
      <c r="L78" s="60"/>
      <c r="M78" s="14"/>
      <c r="N78" s="60"/>
      <c r="O78" s="14"/>
    </row>
    <row r="79" spans="1:15" x14ac:dyDescent="0.2">
      <c r="B79" s="59" t="s">
        <v>537</v>
      </c>
      <c r="C79" s="14"/>
      <c r="D79" s="60"/>
      <c r="E79" s="14"/>
      <c r="F79" s="60"/>
      <c r="G79" s="14"/>
      <c r="H79" s="60"/>
      <c r="I79" s="14"/>
      <c r="J79" s="60"/>
      <c r="K79" s="14"/>
      <c r="L79" s="60"/>
      <c r="M79" s="14"/>
      <c r="N79" s="60"/>
      <c r="O79" s="14"/>
    </row>
    <row r="80" spans="1:15" x14ac:dyDescent="0.2">
      <c r="B80" s="59" t="s">
        <v>538</v>
      </c>
      <c r="C80" s="14"/>
      <c r="D80" s="60"/>
      <c r="E80" s="14"/>
      <c r="F80" s="60"/>
      <c r="G80" s="14"/>
      <c r="H80" s="60"/>
      <c r="I80" s="14"/>
      <c r="J80" s="60"/>
      <c r="K80" s="14"/>
      <c r="L80" s="60"/>
      <c r="M80" s="14"/>
      <c r="N80" s="60"/>
      <c r="O80" s="14"/>
    </row>
    <row r="81" spans="1:15" x14ac:dyDescent="0.2">
      <c r="B81" s="44" t="s">
        <v>64</v>
      </c>
      <c r="C81" s="15"/>
      <c r="D81" s="41">
        <f>D3+D18+D24+D30+D36+D42+D53+D60+D64+D72</f>
        <v>0</v>
      </c>
      <c r="E81" s="15"/>
      <c r="F81" s="41">
        <f>F3+F18+F24+F30+F36+F42+F53+F60+F64+F72</f>
        <v>0</v>
      </c>
      <c r="G81" s="15"/>
      <c r="H81" s="41">
        <f>H3+H18+H24+H30+H36+H42+H53+H60+H64+H72</f>
        <v>0</v>
      </c>
      <c r="I81" s="15"/>
      <c r="J81" s="41">
        <f>J3+J18+J24+J30+J36+J42+J53+J60+J64+J72</f>
        <v>0</v>
      </c>
      <c r="K81" s="15"/>
      <c r="L81" s="41">
        <f>L3+L18+L24+L30+L36+L42+L53+L60+L64+L72</f>
        <v>0</v>
      </c>
      <c r="M81" s="15"/>
      <c r="N81" s="41">
        <f>N3+N18+N24+N30+N36+N42+N53+N60+N64+N72</f>
        <v>0</v>
      </c>
      <c r="O81" s="14"/>
    </row>
    <row r="82" spans="1:15" x14ac:dyDescent="0.2">
      <c r="B82" s="44" t="s">
        <v>65</v>
      </c>
      <c r="C82" s="15"/>
      <c r="D82" s="41">
        <f>D81/(COUNTIF(D3:D72,"&gt;0")+0.00000001)</f>
        <v>0</v>
      </c>
      <c r="E82" s="15"/>
      <c r="F82" s="41">
        <f>F81/(COUNTIF(F3:F72,"&gt;0")+0.00000001)</f>
        <v>0</v>
      </c>
      <c r="G82" s="15"/>
      <c r="H82" s="41">
        <f>H81/(COUNTIF(H3:H72,"&gt;0")+0.00000001)</f>
        <v>0</v>
      </c>
      <c r="I82" s="15"/>
      <c r="J82" s="41">
        <f>J81/(COUNTIF(J3:J72,"&gt;0")+0.00000001)</f>
        <v>0</v>
      </c>
      <c r="K82" s="15"/>
      <c r="L82" s="41">
        <f>L81/(COUNTIF(L3:L72,"&gt;0")+0.00000001)</f>
        <v>0</v>
      </c>
      <c r="M82" s="15"/>
      <c r="N82" s="41">
        <f>N81/(COUNTIF(N3:N72,"&gt;0")+0.00000001)</f>
        <v>0</v>
      </c>
      <c r="O82" s="14"/>
    </row>
    <row r="83" spans="1:15" x14ac:dyDescent="0.2">
      <c r="B83" s="44" t="s">
        <v>66</v>
      </c>
      <c r="C83" s="15"/>
      <c r="D83" s="41">
        <f>D82/5*100</f>
        <v>0</v>
      </c>
      <c r="E83" s="15"/>
      <c r="F83" s="41">
        <f>F82/5*100</f>
        <v>0</v>
      </c>
      <c r="G83" s="15"/>
      <c r="H83" s="41">
        <f>H82/5*100</f>
        <v>0</v>
      </c>
      <c r="I83" s="15"/>
      <c r="J83" s="41">
        <f>J82/5*100</f>
        <v>0</v>
      </c>
      <c r="K83" s="15"/>
      <c r="L83" s="41">
        <f>L82/5*100</f>
        <v>0</v>
      </c>
      <c r="M83" s="15"/>
      <c r="N83" s="41">
        <f>N82/5*100</f>
        <v>0</v>
      </c>
      <c r="O83" s="18"/>
    </row>
    <row r="84" spans="1:15" x14ac:dyDescent="0.2">
      <c r="A84" s="49" t="s">
        <v>55</v>
      </c>
      <c r="O84" s="16"/>
    </row>
    <row r="85" spans="1:15" x14ac:dyDescent="0.2">
      <c r="A85" s="36" t="s">
        <v>103</v>
      </c>
      <c r="O85" s="16"/>
    </row>
    <row r="86" spans="1:15" x14ac:dyDescent="0.2">
      <c r="A86" s="36" t="s">
        <v>56</v>
      </c>
      <c r="O86" s="16"/>
    </row>
    <row r="87" spans="1:15" x14ac:dyDescent="0.2">
      <c r="A87" s="36" t="s">
        <v>57</v>
      </c>
      <c r="O87" s="16"/>
    </row>
    <row r="88" spans="1:15" x14ac:dyDescent="0.2">
      <c r="A88" s="36" t="s">
        <v>58</v>
      </c>
      <c r="O88" s="16"/>
    </row>
    <row r="89" spans="1:15" x14ac:dyDescent="0.2">
      <c r="A89" s="36" t="s">
        <v>59</v>
      </c>
      <c r="O89" s="16"/>
    </row>
    <row r="90" spans="1:15" x14ac:dyDescent="0.2">
      <c r="A90" s="36" t="s">
        <v>60</v>
      </c>
      <c r="O90" s="16"/>
    </row>
    <row r="91" spans="1:15" x14ac:dyDescent="0.2">
      <c r="A91" s="49" t="s">
        <v>140</v>
      </c>
      <c r="B91" s="49"/>
      <c r="C91" s="98" t="str">
        <f>Front!H1</f>
        <v>Date</v>
      </c>
      <c r="D91" s="99"/>
      <c r="E91" s="98" t="str">
        <f>Front!I1</f>
        <v>Date</v>
      </c>
      <c r="F91" s="99"/>
      <c r="G91" s="98" t="str">
        <f>Front!J1</f>
        <v>Date</v>
      </c>
      <c r="H91" s="99"/>
      <c r="I91" s="98" t="str">
        <f>Front!K1</f>
        <v>Date</v>
      </c>
      <c r="J91" s="99"/>
      <c r="K91" s="98" t="str">
        <f>Front!L1</f>
        <v>Date</v>
      </c>
      <c r="L91" s="99"/>
      <c r="M91" s="98" t="str">
        <f>Front!M1</f>
        <v>Date</v>
      </c>
      <c r="N91" s="99"/>
      <c r="O91" s="18" t="s">
        <v>97</v>
      </c>
    </row>
    <row r="92" spans="1:15" ht="27" customHeight="1" x14ac:dyDescent="0.2">
      <c r="C92" s="51" t="s">
        <v>27</v>
      </c>
      <c r="D92" s="39" t="s">
        <v>28</v>
      </c>
      <c r="E92" s="51" t="s">
        <v>27</v>
      </c>
      <c r="F92" s="39" t="s">
        <v>28</v>
      </c>
      <c r="G92" s="51" t="s">
        <v>27</v>
      </c>
      <c r="H92" s="39" t="s">
        <v>28</v>
      </c>
      <c r="I92" s="51" t="s">
        <v>27</v>
      </c>
      <c r="J92" s="39" t="s">
        <v>28</v>
      </c>
      <c r="K92" s="51" t="s">
        <v>27</v>
      </c>
      <c r="L92" s="39" t="s">
        <v>28</v>
      </c>
      <c r="M92" s="51" t="s">
        <v>27</v>
      </c>
      <c r="N92" s="39" t="s">
        <v>28</v>
      </c>
      <c r="O92" s="14"/>
    </row>
    <row r="93" spans="1:15" x14ac:dyDescent="0.2">
      <c r="A93" s="36" t="s">
        <v>29</v>
      </c>
      <c r="C93" s="13"/>
      <c r="D93" s="40">
        <f>SUM(C94:C107)/(COUNTIF(C94:C107,"&gt;0")+0.00000001)</f>
        <v>0</v>
      </c>
      <c r="E93" s="13"/>
      <c r="F93" s="40">
        <f>SUM(E94:E107)/(COUNTIF(E94:E107,"&gt;0")+0.00000001)</f>
        <v>0</v>
      </c>
      <c r="G93" s="13"/>
      <c r="H93" s="40">
        <f>SUM(G94:G107)/(COUNTIF(G94:G107,"&gt;0")+0.00000001)</f>
        <v>0</v>
      </c>
      <c r="I93" s="13"/>
      <c r="J93" s="40">
        <f>SUM(I94:I107)/(COUNTIF(I94:I107,"&gt;0")+0.00000001)</f>
        <v>0</v>
      </c>
      <c r="K93" s="13"/>
      <c r="L93" s="40">
        <f>SUM(K94:K107)/(COUNTIF(K94:K107,"&gt;0")+0.00000001)</f>
        <v>0</v>
      </c>
      <c r="M93" s="13"/>
      <c r="N93" s="40">
        <f>SUM(M94:M107)/(COUNTIF(M94:M107,"&gt;0")+0.00000001)</f>
        <v>0</v>
      </c>
      <c r="O93" s="14"/>
    </row>
    <row r="94" spans="1:15" x14ac:dyDescent="0.2">
      <c r="B94" s="59" t="s">
        <v>471</v>
      </c>
      <c r="C94" s="14"/>
      <c r="D94" s="35"/>
      <c r="E94" s="14"/>
      <c r="F94" s="35"/>
      <c r="G94" s="14"/>
      <c r="H94" s="35"/>
      <c r="I94" s="14"/>
      <c r="J94" s="35"/>
      <c r="K94" s="14"/>
      <c r="L94" s="35"/>
      <c r="M94" s="14"/>
      <c r="N94" s="35"/>
      <c r="O94" s="14"/>
    </row>
    <row r="95" spans="1:15" ht="13.5" customHeight="1" x14ac:dyDescent="0.2">
      <c r="B95" s="59" t="s">
        <v>472</v>
      </c>
      <c r="C95" s="14"/>
      <c r="D95" s="35"/>
      <c r="E95" s="14"/>
      <c r="F95" s="35"/>
      <c r="G95" s="14"/>
      <c r="H95" s="35"/>
      <c r="I95" s="14"/>
      <c r="J95" s="35"/>
      <c r="K95" s="14"/>
      <c r="L95" s="35"/>
      <c r="M95" s="14"/>
      <c r="N95" s="35"/>
      <c r="O95" s="14"/>
    </row>
    <row r="96" spans="1:15" ht="38.25" x14ac:dyDescent="0.2">
      <c r="B96" s="59" t="s">
        <v>473</v>
      </c>
      <c r="C96" s="14"/>
      <c r="D96" s="35"/>
      <c r="E96" s="14"/>
      <c r="F96" s="35"/>
      <c r="G96" s="14"/>
      <c r="H96" s="35"/>
      <c r="I96" s="14"/>
      <c r="J96" s="35"/>
      <c r="K96" s="14"/>
      <c r="L96" s="35"/>
      <c r="M96" s="14"/>
      <c r="N96" s="35"/>
      <c r="O96" s="14"/>
    </row>
    <row r="97" spans="1:15" ht="25.5" x14ac:dyDescent="0.2">
      <c r="B97" s="59" t="s">
        <v>474</v>
      </c>
      <c r="C97" s="14"/>
      <c r="D97" s="35"/>
      <c r="E97" s="14"/>
      <c r="F97" s="35"/>
      <c r="G97" s="14"/>
      <c r="H97" s="35"/>
      <c r="I97" s="14"/>
      <c r="J97" s="35"/>
      <c r="K97" s="14"/>
      <c r="L97" s="35"/>
      <c r="M97" s="14"/>
      <c r="N97" s="35"/>
      <c r="O97" s="14"/>
    </row>
    <row r="98" spans="1:15" x14ac:dyDescent="0.2">
      <c r="B98" s="59" t="s">
        <v>475</v>
      </c>
      <c r="C98" s="14"/>
      <c r="D98" s="35"/>
      <c r="E98" s="14"/>
      <c r="F98" s="35"/>
      <c r="G98" s="14"/>
      <c r="H98" s="35"/>
      <c r="I98" s="14"/>
      <c r="J98" s="35"/>
      <c r="K98" s="14"/>
      <c r="L98" s="35"/>
      <c r="M98" s="14"/>
      <c r="N98" s="35"/>
      <c r="O98" s="14"/>
    </row>
    <row r="99" spans="1:15" ht="25.5" x14ac:dyDescent="0.2">
      <c r="B99" s="59" t="s">
        <v>476</v>
      </c>
      <c r="C99" s="14"/>
      <c r="D99" s="35"/>
      <c r="E99" s="14"/>
      <c r="F99" s="35"/>
      <c r="G99" s="14"/>
      <c r="H99" s="35"/>
      <c r="I99" s="14"/>
      <c r="J99" s="35"/>
      <c r="K99" s="14"/>
      <c r="L99" s="35"/>
      <c r="M99" s="14"/>
      <c r="N99" s="35"/>
      <c r="O99" s="14"/>
    </row>
    <row r="100" spans="1:15" ht="25.5" x14ac:dyDescent="0.2">
      <c r="B100" s="59" t="s">
        <v>477</v>
      </c>
      <c r="C100" s="14"/>
      <c r="D100" s="35"/>
      <c r="E100" s="14"/>
      <c r="F100" s="35"/>
      <c r="G100" s="14"/>
      <c r="H100" s="35"/>
      <c r="I100" s="14"/>
      <c r="J100" s="35"/>
      <c r="K100" s="14"/>
      <c r="L100" s="35"/>
      <c r="M100" s="14"/>
      <c r="N100" s="35"/>
      <c r="O100" s="14"/>
    </row>
    <row r="101" spans="1:15" x14ac:dyDescent="0.2">
      <c r="B101" s="59" t="s">
        <v>478</v>
      </c>
      <c r="C101" s="14"/>
      <c r="D101" s="35"/>
      <c r="E101" s="14"/>
      <c r="F101" s="35"/>
      <c r="G101" s="14"/>
      <c r="H101" s="35"/>
      <c r="I101" s="14"/>
      <c r="J101" s="35"/>
      <c r="K101" s="14"/>
      <c r="L101" s="35"/>
      <c r="M101" s="14"/>
      <c r="N101" s="35"/>
      <c r="O101" s="14"/>
    </row>
    <row r="102" spans="1:15" ht="38.25" x14ac:dyDescent="0.2">
      <c r="B102" s="59" t="s">
        <v>479</v>
      </c>
      <c r="C102" s="14"/>
      <c r="D102" s="35"/>
      <c r="E102" s="14"/>
      <c r="F102" s="35"/>
      <c r="G102" s="14"/>
      <c r="H102" s="35"/>
      <c r="I102" s="14"/>
      <c r="J102" s="35"/>
      <c r="K102" s="14"/>
      <c r="L102" s="35"/>
      <c r="M102" s="14"/>
      <c r="N102" s="35"/>
      <c r="O102" s="14"/>
    </row>
    <row r="103" spans="1:15" ht="12.75" customHeight="1" x14ac:dyDescent="0.2">
      <c r="B103" s="59" t="s">
        <v>480</v>
      </c>
      <c r="C103" s="14"/>
      <c r="D103" s="35"/>
      <c r="E103" s="14"/>
      <c r="F103" s="35"/>
      <c r="G103" s="14"/>
      <c r="H103" s="35"/>
      <c r="I103" s="14"/>
      <c r="J103" s="35"/>
      <c r="K103" s="14"/>
      <c r="L103" s="35"/>
      <c r="M103" s="14"/>
      <c r="N103" s="35"/>
      <c r="O103" s="14"/>
    </row>
    <row r="104" spans="1:15" x14ac:dyDescent="0.2">
      <c r="B104" s="59" t="s">
        <v>481</v>
      </c>
      <c r="C104" s="14"/>
      <c r="D104" s="35"/>
      <c r="E104" s="14"/>
      <c r="F104" s="35"/>
      <c r="G104" s="14"/>
      <c r="H104" s="35"/>
      <c r="I104" s="14"/>
      <c r="J104" s="35"/>
      <c r="K104" s="14"/>
      <c r="L104" s="35"/>
      <c r="M104" s="14"/>
      <c r="N104" s="35"/>
      <c r="O104" s="14"/>
    </row>
    <row r="105" spans="1:15" ht="25.5" x14ac:dyDescent="0.2">
      <c r="B105" s="59" t="s">
        <v>482</v>
      </c>
      <c r="C105" s="14"/>
      <c r="D105" s="35"/>
      <c r="E105" s="14"/>
      <c r="F105" s="35"/>
      <c r="G105" s="14"/>
      <c r="H105" s="35"/>
      <c r="I105" s="14"/>
      <c r="J105" s="35"/>
      <c r="K105" s="14"/>
      <c r="L105" s="35"/>
      <c r="M105" s="14"/>
      <c r="N105" s="35"/>
      <c r="O105" s="14"/>
    </row>
    <row r="106" spans="1:15" ht="12.75" customHeight="1" x14ac:dyDescent="0.2">
      <c r="B106" s="59" t="s">
        <v>483</v>
      </c>
      <c r="C106" s="14"/>
      <c r="D106" s="35"/>
      <c r="E106" s="14"/>
      <c r="F106" s="35"/>
      <c r="G106" s="14"/>
      <c r="H106" s="35"/>
      <c r="I106" s="14"/>
      <c r="J106" s="35"/>
      <c r="K106" s="14"/>
      <c r="L106" s="35"/>
      <c r="M106" s="14"/>
      <c r="N106" s="35"/>
      <c r="O106" s="14"/>
    </row>
    <row r="107" spans="1:15" ht="25.5" x14ac:dyDescent="0.2">
      <c r="B107" s="59" t="s">
        <v>484</v>
      </c>
      <c r="C107" s="14"/>
      <c r="D107" s="35"/>
      <c r="E107" s="14"/>
      <c r="F107" s="35"/>
      <c r="G107" s="14"/>
      <c r="H107" s="35"/>
      <c r="I107" s="14"/>
      <c r="J107" s="35"/>
      <c r="K107" s="14"/>
      <c r="L107" s="35"/>
      <c r="M107" s="14"/>
      <c r="N107" s="35"/>
      <c r="O107" s="14"/>
    </row>
    <row r="108" spans="1:15" x14ac:dyDescent="0.2">
      <c r="A108" s="36" t="s">
        <v>30</v>
      </c>
      <c r="B108" s="59"/>
      <c r="C108" s="13"/>
      <c r="D108" s="40">
        <f>SUM(C109:C113)/(COUNTIF(C109:C113,"&gt;0")+0.00000001)</f>
        <v>0</v>
      </c>
      <c r="E108" s="13"/>
      <c r="F108" s="40">
        <f>SUM(E109:E113)/(COUNTIF(E109:E113,"&gt;0")+0.00000001)</f>
        <v>0</v>
      </c>
      <c r="G108" s="13"/>
      <c r="H108" s="40">
        <f>SUM(G109:G113)/(COUNTIF(G109:G113,"&gt;0")+0.00000001)</f>
        <v>0</v>
      </c>
      <c r="I108" s="13"/>
      <c r="J108" s="40">
        <f>SUM(I109:I113)/(COUNTIF(I109:I113,"&gt;0")+0.00000001)</f>
        <v>0</v>
      </c>
      <c r="K108" s="13"/>
      <c r="L108" s="40">
        <f>SUM(K109:K113)/(COUNTIF(K109:K113,"&gt;0")+0.00000001)</f>
        <v>0</v>
      </c>
      <c r="M108" s="13"/>
      <c r="N108" s="40">
        <f>SUM(M109:M113)/(COUNTIF(M109:M113,"&gt;0")+0.00000001)</f>
        <v>0</v>
      </c>
      <c r="O108" s="14"/>
    </row>
    <row r="109" spans="1:15" ht="25.5" x14ac:dyDescent="0.2">
      <c r="B109" s="59" t="s">
        <v>485</v>
      </c>
      <c r="C109" s="14"/>
      <c r="D109" s="35"/>
      <c r="E109" s="14"/>
      <c r="F109" s="35"/>
      <c r="G109" s="14"/>
      <c r="H109" s="35"/>
      <c r="I109" s="14"/>
      <c r="J109" s="35"/>
      <c r="K109" s="14"/>
      <c r="L109" s="35"/>
      <c r="M109" s="14"/>
      <c r="N109" s="35"/>
      <c r="O109" s="14"/>
    </row>
    <row r="110" spans="1:15" ht="25.5" x14ac:dyDescent="0.2">
      <c r="B110" s="59" t="s">
        <v>486</v>
      </c>
      <c r="C110" s="14"/>
      <c r="D110" s="35"/>
      <c r="E110" s="14"/>
      <c r="F110" s="35"/>
      <c r="G110" s="14"/>
      <c r="H110" s="35"/>
      <c r="I110" s="14"/>
      <c r="J110" s="35"/>
      <c r="K110" s="14"/>
      <c r="L110" s="35"/>
      <c r="M110" s="14"/>
      <c r="N110" s="35"/>
      <c r="O110" s="14"/>
    </row>
    <row r="111" spans="1:15" x14ac:dyDescent="0.2">
      <c r="B111" s="59" t="s">
        <v>487</v>
      </c>
      <c r="C111" s="14"/>
      <c r="D111" s="35"/>
      <c r="E111" s="14"/>
      <c r="F111" s="35"/>
      <c r="G111" s="14"/>
      <c r="H111" s="35"/>
      <c r="I111" s="14"/>
      <c r="J111" s="35"/>
      <c r="K111" s="14"/>
      <c r="L111" s="35"/>
      <c r="M111" s="14"/>
      <c r="N111" s="35"/>
      <c r="O111" s="14"/>
    </row>
    <row r="112" spans="1:15" x14ac:dyDescent="0.2">
      <c r="B112" s="59" t="s">
        <v>488</v>
      </c>
      <c r="C112" s="14"/>
      <c r="D112" s="35"/>
      <c r="E112" s="14"/>
      <c r="F112" s="35"/>
      <c r="G112" s="14"/>
      <c r="H112" s="35"/>
      <c r="I112" s="14"/>
      <c r="J112" s="35"/>
      <c r="K112" s="14"/>
      <c r="L112" s="35"/>
      <c r="M112" s="14"/>
      <c r="N112" s="35"/>
      <c r="O112" s="14"/>
    </row>
    <row r="113" spans="1:15" x14ac:dyDescent="0.2">
      <c r="B113" s="59" t="s">
        <v>489</v>
      </c>
      <c r="C113" s="14"/>
      <c r="D113" s="35"/>
      <c r="E113" s="14"/>
      <c r="F113" s="35"/>
      <c r="G113" s="14"/>
      <c r="H113" s="35"/>
      <c r="I113" s="14"/>
      <c r="J113" s="35"/>
      <c r="K113" s="14"/>
      <c r="L113" s="35"/>
      <c r="M113" s="14"/>
      <c r="N113" s="35"/>
      <c r="O113" s="14"/>
    </row>
    <row r="114" spans="1:15" x14ac:dyDescent="0.2">
      <c r="A114" s="36" t="s">
        <v>31</v>
      </c>
      <c r="B114" s="59"/>
      <c r="C114" s="13"/>
      <c r="D114" s="40">
        <f>SUM(C115:C119)/(COUNTIF(C115:C119,"&gt;0")+0.00000001)</f>
        <v>0</v>
      </c>
      <c r="E114" s="13"/>
      <c r="F114" s="40">
        <f>SUM(E115:E119)/(COUNTIF(E115:E119,"&gt;0")+0.00000001)</f>
        <v>0</v>
      </c>
      <c r="G114" s="13"/>
      <c r="H114" s="40">
        <f>SUM(G115:G119)/(COUNTIF(G115:G119,"&gt;0")+0.00000001)</f>
        <v>0</v>
      </c>
      <c r="I114" s="13"/>
      <c r="J114" s="40">
        <f>SUM(I115:I119)/(COUNTIF(I115:I119,"&gt;0")+0.00000001)</f>
        <v>0</v>
      </c>
      <c r="K114" s="13"/>
      <c r="L114" s="40">
        <f>SUM(K115:K119)/(COUNTIF(K115:K119,"&gt;0")+0.00000001)</f>
        <v>0</v>
      </c>
      <c r="M114" s="13"/>
      <c r="N114" s="40">
        <f>SUM(M115:M119)/(COUNTIF(M115:M119,"&gt;0")+0.00000001)</f>
        <v>0</v>
      </c>
      <c r="O114" s="14"/>
    </row>
    <row r="115" spans="1:15" x14ac:dyDescent="0.2">
      <c r="B115" s="59" t="s">
        <v>490</v>
      </c>
      <c r="C115" s="14"/>
      <c r="D115" s="35"/>
      <c r="E115" s="14"/>
      <c r="F115" s="35"/>
      <c r="G115" s="14"/>
      <c r="H115" s="35"/>
      <c r="I115" s="14"/>
      <c r="J115" s="35"/>
      <c r="K115" s="14"/>
      <c r="L115" s="35"/>
      <c r="M115" s="14"/>
      <c r="N115" s="35"/>
      <c r="O115" s="14"/>
    </row>
    <row r="116" spans="1:15" ht="12.75" customHeight="1" x14ac:dyDescent="0.2">
      <c r="B116" s="59" t="s">
        <v>491</v>
      </c>
      <c r="C116" s="14"/>
      <c r="D116" s="35"/>
      <c r="E116" s="14"/>
      <c r="F116" s="35"/>
      <c r="G116" s="14"/>
      <c r="H116" s="35"/>
      <c r="I116" s="14"/>
      <c r="J116" s="35"/>
      <c r="K116" s="14"/>
      <c r="L116" s="35"/>
      <c r="M116" s="14"/>
      <c r="N116" s="35"/>
      <c r="O116" s="14"/>
    </row>
    <row r="117" spans="1:15" x14ac:dyDescent="0.2">
      <c r="B117" s="59" t="s">
        <v>492</v>
      </c>
      <c r="C117" s="14"/>
      <c r="D117" s="35"/>
      <c r="E117" s="14"/>
      <c r="F117" s="35"/>
      <c r="G117" s="14"/>
      <c r="H117" s="35"/>
      <c r="I117" s="14"/>
      <c r="J117" s="35"/>
      <c r="K117" s="14"/>
      <c r="L117" s="35"/>
      <c r="M117" s="14"/>
      <c r="N117" s="35"/>
      <c r="O117" s="14"/>
    </row>
    <row r="118" spans="1:15" x14ac:dyDescent="0.2">
      <c r="B118" s="59" t="s">
        <v>493</v>
      </c>
      <c r="C118" s="14"/>
      <c r="D118" s="35"/>
      <c r="E118" s="14"/>
      <c r="F118" s="35"/>
      <c r="G118" s="14"/>
      <c r="H118" s="35"/>
      <c r="I118" s="14"/>
      <c r="J118" s="35"/>
      <c r="K118" s="14"/>
      <c r="L118" s="35"/>
      <c r="M118" s="14"/>
      <c r="N118" s="35"/>
      <c r="O118" s="14"/>
    </row>
    <row r="119" spans="1:15" x14ac:dyDescent="0.2">
      <c r="B119" s="59" t="s">
        <v>494</v>
      </c>
      <c r="C119" s="14"/>
      <c r="D119" s="35"/>
      <c r="E119" s="14"/>
      <c r="F119" s="35"/>
      <c r="G119" s="14"/>
      <c r="H119" s="35"/>
      <c r="I119" s="14"/>
      <c r="J119" s="35"/>
      <c r="K119" s="14"/>
      <c r="L119" s="35"/>
      <c r="M119" s="14"/>
      <c r="N119" s="35"/>
      <c r="O119" s="14"/>
    </row>
    <row r="120" spans="1:15" x14ac:dyDescent="0.2">
      <c r="A120" s="36" t="s">
        <v>32</v>
      </c>
      <c r="B120" s="59"/>
      <c r="C120" s="13"/>
      <c r="D120" s="40">
        <f>SUM(C121:C125)/(COUNTIF(C121:C125,"&gt;0")+0.00000001)</f>
        <v>0</v>
      </c>
      <c r="E120" s="13"/>
      <c r="F120" s="40">
        <f>SUM(E121:E125)/(COUNTIF(E121:E125,"&gt;0")+0.00000001)</f>
        <v>0</v>
      </c>
      <c r="G120" s="13"/>
      <c r="H120" s="40">
        <f>SUM(G121:G125)/(COUNTIF(G121:G125,"&gt;0")+0.00000001)</f>
        <v>0</v>
      </c>
      <c r="I120" s="13"/>
      <c r="J120" s="40">
        <f>SUM(I121:I125)/(COUNTIF(I121:I125,"&gt;0")+0.00000001)</f>
        <v>0</v>
      </c>
      <c r="K120" s="13"/>
      <c r="L120" s="40">
        <f>SUM(K121:K125)/(COUNTIF(K121:K125,"&gt;0")+0.00000001)</f>
        <v>0</v>
      </c>
      <c r="M120" s="13"/>
      <c r="N120" s="40">
        <f>SUM(M121:M125)/(COUNTIF(M121:M125,"&gt;0")+0.00000001)</f>
        <v>0</v>
      </c>
      <c r="O120" s="14"/>
    </row>
    <row r="121" spans="1:15" ht="25.5" x14ac:dyDescent="0.2">
      <c r="B121" s="59" t="s">
        <v>495</v>
      </c>
      <c r="C121" s="14"/>
      <c r="D121" s="35"/>
      <c r="E121" s="14"/>
      <c r="F121" s="35"/>
      <c r="G121" s="14"/>
      <c r="H121" s="35"/>
      <c r="I121" s="14"/>
      <c r="J121" s="35"/>
      <c r="K121" s="14"/>
      <c r="L121" s="35"/>
      <c r="M121" s="14"/>
      <c r="N121" s="35"/>
      <c r="O121" s="14"/>
    </row>
    <row r="122" spans="1:15" ht="25.5" x14ac:dyDescent="0.2">
      <c r="B122" s="59" t="s">
        <v>496</v>
      </c>
      <c r="C122" s="14"/>
      <c r="D122" s="35"/>
      <c r="E122" s="14"/>
      <c r="F122" s="35"/>
      <c r="G122" s="14"/>
      <c r="H122" s="35"/>
      <c r="I122" s="14"/>
      <c r="J122" s="35"/>
      <c r="K122" s="14"/>
      <c r="L122" s="35"/>
      <c r="M122" s="14"/>
      <c r="N122" s="35"/>
      <c r="O122" s="14"/>
    </row>
    <row r="123" spans="1:15" ht="25.5" x14ac:dyDescent="0.2">
      <c r="B123" s="59" t="s">
        <v>497</v>
      </c>
      <c r="C123" s="14"/>
      <c r="D123" s="35"/>
      <c r="E123" s="14"/>
      <c r="F123" s="35"/>
      <c r="G123" s="14"/>
      <c r="H123" s="35"/>
      <c r="I123" s="14"/>
      <c r="J123" s="35"/>
      <c r="K123" s="14"/>
      <c r="L123" s="35"/>
      <c r="M123" s="14"/>
      <c r="N123" s="35"/>
      <c r="O123" s="14"/>
    </row>
    <row r="124" spans="1:15" ht="38.25" x14ac:dyDescent="0.2">
      <c r="B124" s="59" t="s">
        <v>498</v>
      </c>
      <c r="C124" s="14"/>
      <c r="D124" s="35"/>
      <c r="E124" s="14"/>
      <c r="F124" s="35"/>
      <c r="G124" s="14"/>
      <c r="H124" s="35"/>
      <c r="I124" s="14"/>
      <c r="J124" s="35"/>
      <c r="K124" s="14"/>
      <c r="L124" s="35"/>
      <c r="M124" s="14"/>
      <c r="N124" s="35"/>
      <c r="O124" s="14"/>
    </row>
    <row r="125" spans="1:15" ht="25.5" x14ac:dyDescent="0.2">
      <c r="B125" s="59" t="s">
        <v>499</v>
      </c>
      <c r="C125" s="14"/>
      <c r="D125" s="35"/>
      <c r="E125" s="14"/>
      <c r="F125" s="35"/>
      <c r="G125" s="14"/>
      <c r="H125" s="35"/>
      <c r="I125" s="14"/>
      <c r="J125" s="35"/>
      <c r="K125" s="14"/>
      <c r="L125" s="35"/>
      <c r="M125" s="14"/>
      <c r="N125" s="35"/>
      <c r="O125" s="14"/>
    </row>
    <row r="126" spans="1:15" x14ac:dyDescent="0.2">
      <c r="A126" s="36" t="s">
        <v>34</v>
      </c>
      <c r="B126" s="59"/>
      <c r="C126" s="13"/>
      <c r="D126" s="40">
        <f>SUM(C127:C131)/(COUNTIF(C127:C131,"&gt;0")+0.00000001)</f>
        <v>0</v>
      </c>
      <c r="E126" s="13"/>
      <c r="F126" s="40">
        <f>SUM(E127:E131)/(COUNTIF(E127:E131,"&gt;0")+0.00000001)</f>
        <v>0</v>
      </c>
      <c r="G126" s="13"/>
      <c r="H126" s="40">
        <f>SUM(G127:G131)/(COUNTIF(G127:G131,"&gt;0")+0.00000001)</f>
        <v>0</v>
      </c>
      <c r="I126" s="13"/>
      <c r="J126" s="40">
        <f>SUM(I127:I131)/(COUNTIF(I127:I131,"&gt;0")+0.00000001)</f>
        <v>0</v>
      </c>
      <c r="K126" s="13"/>
      <c r="L126" s="40">
        <f>SUM(K127:K131)/(COUNTIF(K127:K131,"&gt;0")+0.00000001)</f>
        <v>0</v>
      </c>
      <c r="M126" s="13"/>
      <c r="N126" s="40">
        <f>SUM(M127:M131)/(COUNTIF(M127:M131,"&gt;0")+0.00000001)</f>
        <v>0</v>
      </c>
      <c r="O126" s="16"/>
    </row>
    <row r="127" spans="1:15" ht="25.5" x14ac:dyDescent="0.2">
      <c r="B127" s="59" t="s">
        <v>500</v>
      </c>
      <c r="C127" s="14"/>
      <c r="D127" s="35"/>
      <c r="E127" s="14"/>
      <c r="F127" s="35"/>
      <c r="G127" s="14"/>
      <c r="H127" s="35"/>
      <c r="I127" s="14"/>
      <c r="J127" s="35"/>
      <c r="K127" s="14"/>
      <c r="L127" s="35"/>
      <c r="M127" s="14"/>
      <c r="N127" s="35"/>
      <c r="O127" s="14"/>
    </row>
    <row r="128" spans="1:15" ht="25.5" x14ac:dyDescent="0.2">
      <c r="B128" s="59" t="s">
        <v>501</v>
      </c>
      <c r="C128" s="14"/>
      <c r="D128" s="35"/>
      <c r="E128" s="14"/>
      <c r="F128" s="35"/>
      <c r="G128" s="14"/>
      <c r="H128" s="35"/>
      <c r="I128" s="14"/>
      <c r="J128" s="35"/>
      <c r="K128" s="14"/>
      <c r="L128" s="35"/>
      <c r="M128" s="14"/>
      <c r="N128" s="35"/>
      <c r="O128" s="16"/>
    </row>
    <row r="129" spans="1:15" ht="25.5" x14ac:dyDescent="0.2">
      <c r="B129" s="59" t="s">
        <v>502</v>
      </c>
      <c r="C129" s="14"/>
      <c r="D129" s="35"/>
      <c r="E129" s="14"/>
      <c r="F129" s="35"/>
      <c r="G129" s="14"/>
      <c r="H129" s="35"/>
      <c r="I129" s="14"/>
      <c r="J129" s="35"/>
      <c r="K129" s="14"/>
      <c r="L129" s="35"/>
      <c r="M129" s="14"/>
      <c r="N129" s="35"/>
      <c r="O129" s="14"/>
    </row>
    <row r="130" spans="1:15" ht="25.5" x14ac:dyDescent="0.2">
      <c r="B130" s="59" t="s">
        <v>503</v>
      </c>
      <c r="C130" s="14"/>
      <c r="D130" s="35"/>
      <c r="E130" s="14"/>
      <c r="F130" s="35"/>
      <c r="G130" s="14"/>
      <c r="H130" s="35"/>
      <c r="I130" s="14"/>
      <c r="J130" s="35"/>
      <c r="K130" s="14"/>
      <c r="L130" s="35"/>
      <c r="M130" s="14"/>
      <c r="N130" s="35"/>
      <c r="O130" s="14"/>
    </row>
    <row r="131" spans="1:15" ht="39" customHeight="1" x14ac:dyDescent="0.2">
      <c r="B131" s="59" t="s">
        <v>504</v>
      </c>
      <c r="C131" s="14"/>
      <c r="D131" s="35"/>
      <c r="E131" s="14"/>
      <c r="F131" s="35"/>
      <c r="G131" s="14"/>
      <c r="H131" s="35"/>
      <c r="I131" s="14"/>
      <c r="J131" s="35"/>
      <c r="K131" s="14"/>
      <c r="L131" s="35"/>
      <c r="M131" s="14"/>
      <c r="N131" s="35"/>
      <c r="O131" s="14"/>
    </row>
    <row r="132" spans="1:15" x14ac:dyDescent="0.2">
      <c r="A132" s="36" t="s">
        <v>33</v>
      </c>
      <c r="B132" s="59"/>
      <c r="C132" s="13"/>
      <c r="D132" s="40">
        <f>SUM(C133:C142)/(COUNTIF(C133:C142,"&gt;0")+0.00000001)</f>
        <v>0</v>
      </c>
      <c r="E132" s="13"/>
      <c r="F132" s="40">
        <f>SUM(E133:E142)/(COUNTIF(E133:E142,"&gt;0")+0.00000001)</f>
        <v>0</v>
      </c>
      <c r="G132" s="13"/>
      <c r="H132" s="40">
        <f>SUM(G133:G142)/(COUNTIF(G133:G142,"&gt;0")+0.00000001)</f>
        <v>0</v>
      </c>
      <c r="I132" s="13"/>
      <c r="J132" s="40">
        <f>SUM(I133:I142)/(COUNTIF(I133:I142,"&gt;0")+0.00000001)</f>
        <v>0</v>
      </c>
      <c r="K132" s="13"/>
      <c r="L132" s="40">
        <f>SUM(K133:K142)/(COUNTIF(K133:K142,"&gt;0")+0.00000001)</f>
        <v>0</v>
      </c>
      <c r="M132" s="13"/>
      <c r="N132" s="40">
        <f>SUM(M133:M142)/(COUNTIF(M133:M142,"&gt;0")+0.00000001)</f>
        <v>0</v>
      </c>
      <c r="O132" s="14"/>
    </row>
    <row r="133" spans="1:15" x14ac:dyDescent="0.2">
      <c r="B133" s="59" t="s">
        <v>505</v>
      </c>
      <c r="C133" s="14"/>
      <c r="D133" s="35"/>
      <c r="E133" s="14"/>
      <c r="F133" s="35"/>
      <c r="G133" s="14"/>
      <c r="H133" s="35"/>
      <c r="I133" s="14"/>
      <c r="J133" s="35"/>
      <c r="K133" s="14"/>
      <c r="L133" s="35"/>
      <c r="M133" s="14"/>
      <c r="N133" s="35"/>
      <c r="O133" s="14"/>
    </row>
    <row r="134" spans="1:15" ht="25.5" x14ac:dyDescent="0.2">
      <c r="B134" s="59" t="s">
        <v>506</v>
      </c>
      <c r="C134" s="14"/>
      <c r="D134" s="35"/>
      <c r="E134" s="14"/>
      <c r="F134" s="35"/>
      <c r="G134" s="14"/>
      <c r="H134" s="35"/>
      <c r="I134" s="14"/>
      <c r="J134" s="35"/>
      <c r="K134" s="14"/>
      <c r="L134" s="35"/>
      <c r="M134" s="14"/>
      <c r="N134" s="35"/>
      <c r="O134" s="14"/>
    </row>
    <row r="135" spans="1:15" x14ac:dyDescent="0.2">
      <c r="B135" s="59" t="s">
        <v>507</v>
      </c>
      <c r="C135" s="14"/>
      <c r="D135" s="35"/>
      <c r="E135" s="14"/>
      <c r="F135" s="35"/>
      <c r="G135" s="14"/>
      <c r="H135" s="35"/>
      <c r="I135" s="14"/>
      <c r="J135" s="35"/>
      <c r="K135" s="14"/>
      <c r="L135" s="35"/>
      <c r="M135" s="14"/>
      <c r="N135" s="35"/>
      <c r="O135" s="14"/>
    </row>
    <row r="136" spans="1:15" x14ac:dyDescent="0.2">
      <c r="B136" s="59" t="s">
        <v>508</v>
      </c>
      <c r="C136" s="14"/>
      <c r="D136" s="35"/>
      <c r="E136" s="14"/>
      <c r="F136" s="35"/>
      <c r="G136" s="14"/>
      <c r="H136" s="35"/>
      <c r="I136" s="14"/>
      <c r="J136" s="35"/>
      <c r="K136" s="14"/>
      <c r="L136" s="35"/>
      <c r="M136" s="14"/>
      <c r="N136" s="35"/>
      <c r="O136" s="14"/>
    </row>
    <row r="137" spans="1:15" x14ac:dyDescent="0.2">
      <c r="B137" s="59" t="s">
        <v>509</v>
      </c>
      <c r="C137" s="14"/>
      <c r="D137" s="35"/>
      <c r="E137" s="14"/>
      <c r="F137" s="35"/>
      <c r="G137" s="14"/>
      <c r="H137" s="35"/>
      <c r="I137" s="14"/>
      <c r="J137" s="35"/>
      <c r="K137" s="14"/>
      <c r="L137" s="35"/>
      <c r="M137" s="14"/>
      <c r="N137" s="35"/>
      <c r="O137" s="14"/>
    </row>
    <row r="138" spans="1:15" x14ac:dyDescent="0.2">
      <c r="B138" s="59" t="s">
        <v>510</v>
      </c>
      <c r="C138" s="14"/>
      <c r="D138" s="35"/>
      <c r="E138" s="14"/>
      <c r="F138" s="35"/>
      <c r="G138" s="14"/>
      <c r="H138" s="35"/>
      <c r="I138" s="14"/>
      <c r="J138" s="35"/>
      <c r="K138" s="14"/>
      <c r="L138" s="35"/>
      <c r="M138" s="14"/>
      <c r="N138" s="35"/>
      <c r="O138" s="14"/>
    </row>
    <row r="139" spans="1:15" x14ac:dyDescent="0.2">
      <c r="B139" s="59" t="s">
        <v>511</v>
      </c>
      <c r="C139" s="14"/>
      <c r="D139" s="35"/>
      <c r="E139" s="14"/>
      <c r="F139" s="35"/>
      <c r="G139" s="14"/>
      <c r="H139" s="35"/>
      <c r="I139" s="14"/>
      <c r="J139" s="35"/>
      <c r="K139" s="14"/>
      <c r="L139" s="35"/>
      <c r="M139" s="14"/>
      <c r="N139" s="35"/>
      <c r="O139" s="14"/>
    </row>
    <row r="140" spans="1:15" x14ac:dyDescent="0.2">
      <c r="B140" s="59" t="s">
        <v>512</v>
      </c>
      <c r="C140" s="14"/>
      <c r="D140" s="35"/>
      <c r="E140" s="14"/>
      <c r="F140" s="35"/>
      <c r="G140" s="14"/>
      <c r="H140" s="35"/>
      <c r="I140" s="14"/>
      <c r="J140" s="35"/>
      <c r="K140" s="14"/>
      <c r="L140" s="35"/>
      <c r="M140" s="14"/>
      <c r="N140" s="35"/>
      <c r="O140" s="14"/>
    </row>
    <row r="141" spans="1:15" x14ac:dyDescent="0.2">
      <c r="B141" s="59" t="s">
        <v>513</v>
      </c>
      <c r="C141" s="14"/>
      <c r="D141" s="35"/>
      <c r="E141" s="14"/>
      <c r="F141" s="35"/>
      <c r="G141" s="14"/>
      <c r="H141" s="35"/>
      <c r="I141" s="14"/>
      <c r="J141" s="35"/>
      <c r="K141" s="14"/>
      <c r="L141" s="35"/>
      <c r="M141" s="14"/>
      <c r="N141" s="35"/>
      <c r="O141" s="14"/>
    </row>
    <row r="142" spans="1:15" ht="25.5" x14ac:dyDescent="0.2">
      <c r="B142" s="59" t="s">
        <v>514</v>
      </c>
      <c r="C142" s="14"/>
      <c r="D142" s="35"/>
      <c r="E142" s="14"/>
      <c r="F142" s="35"/>
      <c r="G142" s="14"/>
      <c r="H142" s="35"/>
      <c r="I142" s="14"/>
      <c r="J142" s="35"/>
      <c r="K142" s="14"/>
      <c r="L142" s="35"/>
      <c r="M142" s="14"/>
      <c r="N142" s="35"/>
      <c r="O142" s="14"/>
    </row>
    <row r="143" spans="1:15" x14ac:dyDescent="0.2">
      <c r="A143" s="36" t="s">
        <v>35</v>
      </c>
      <c r="B143" s="59"/>
      <c r="C143" s="13"/>
      <c r="D143" s="40">
        <f>SUM(C144:C149)/(COUNTIF(C144:C149,"&gt;0")+0.00000001)</f>
        <v>0</v>
      </c>
      <c r="E143" s="13"/>
      <c r="F143" s="40">
        <f>SUM(E144:E149)/(COUNTIF(E144:E149,"&gt;0")+0.00000001)</f>
        <v>0</v>
      </c>
      <c r="G143" s="13"/>
      <c r="H143" s="40">
        <f>SUM(G144:G149)/(COUNTIF(G144:G149,"&gt;0")+0.00000001)</f>
        <v>0</v>
      </c>
      <c r="I143" s="13"/>
      <c r="J143" s="40">
        <f>SUM(I144:I149)/(COUNTIF(I144:I149,"&gt;0")+0.00000001)</f>
        <v>0</v>
      </c>
      <c r="K143" s="13"/>
      <c r="L143" s="40">
        <f>SUM(K144:K149)/(COUNTIF(K144:K149,"&gt;0")+0.00000001)</f>
        <v>0</v>
      </c>
      <c r="M143" s="13"/>
      <c r="N143" s="40">
        <f>SUM(M144:M149)/(COUNTIF(M144:M149,"&gt;0")+0.00000001)</f>
        <v>0</v>
      </c>
      <c r="O143" s="14"/>
    </row>
    <row r="144" spans="1:15" x14ac:dyDescent="0.2">
      <c r="B144" s="59" t="s">
        <v>515</v>
      </c>
      <c r="C144" s="14"/>
      <c r="D144" s="35"/>
      <c r="E144" s="14"/>
      <c r="F144" s="35"/>
      <c r="G144" s="14"/>
      <c r="H144" s="35"/>
      <c r="I144" s="14"/>
      <c r="J144" s="35"/>
      <c r="K144" s="14"/>
      <c r="L144" s="35"/>
      <c r="M144" s="14"/>
      <c r="N144" s="35"/>
      <c r="O144" s="14"/>
    </row>
    <row r="145" spans="1:15" ht="25.5" x14ac:dyDescent="0.2">
      <c r="B145" s="59" t="s">
        <v>516</v>
      </c>
      <c r="C145" s="14"/>
      <c r="D145" s="35"/>
      <c r="E145" s="14"/>
      <c r="F145" s="35"/>
      <c r="G145" s="14"/>
      <c r="H145" s="35"/>
      <c r="I145" s="14"/>
      <c r="J145" s="35"/>
      <c r="K145" s="14"/>
      <c r="L145" s="35"/>
      <c r="M145" s="14"/>
      <c r="N145" s="35"/>
      <c r="O145" s="14"/>
    </row>
    <row r="146" spans="1:15" ht="38.25" x14ac:dyDescent="0.2">
      <c r="B146" s="59" t="s">
        <v>517</v>
      </c>
      <c r="C146" s="14"/>
      <c r="D146" s="35"/>
      <c r="E146" s="14"/>
      <c r="F146" s="35"/>
      <c r="G146" s="14"/>
      <c r="H146" s="35"/>
      <c r="I146" s="14"/>
      <c r="J146" s="35"/>
      <c r="K146" s="14"/>
      <c r="L146" s="35"/>
      <c r="M146" s="14"/>
      <c r="N146" s="35"/>
      <c r="O146" s="14"/>
    </row>
    <row r="147" spans="1:15" ht="38.25" x14ac:dyDescent="0.2">
      <c r="B147" s="59" t="s">
        <v>518</v>
      </c>
      <c r="C147" s="14"/>
      <c r="D147" s="35"/>
      <c r="E147" s="14"/>
      <c r="F147" s="35"/>
      <c r="G147" s="14"/>
      <c r="H147" s="35"/>
      <c r="I147" s="14"/>
      <c r="J147" s="35"/>
      <c r="K147" s="14"/>
      <c r="L147" s="35"/>
      <c r="M147" s="14"/>
      <c r="N147" s="35"/>
      <c r="O147" s="14"/>
    </row>
    <row r="148" spans="1:15" ht="38.25" x14ac:dyDescent="0.2">
      <c r="B148" s="59" t="s">
        <v>519</v>
      </c>
      <c r="C148" s="14"/>
      <c r="D148" s="35"/>
      <c r="E148" s="14"/>
      <c r="F148" s="35"/>
      <c r="G148" s="14"/>
      <c r="H148" s="35"/>
      <c r="I148" s="14"/>
      <c r="J148" s="35"/>
      <c r="K148" s="14"/>
      <c r="L148" s="35"/>
      <c r="M148" s="14"/>
      <c r="N148" s="35"/>
      <c r="O148" s="14"/>
    </row>
    <row r="149" spans="1:15" ht="51" x14ac:dyDescent="0.2">
      <c r="B149" s="59" t="s">
        <v>520</v>
      </c>
      <c r="C149" s="14"/>
      <c r="D149" s="35"/>
      <c r="E149" s="14"/>
      <c r="F149" s="35"/>
      <c r="G149" s="14"/>
      <c r="H149" s="35"/>
      <c r="I149" s="14"/>
      <c r="J149" s="35"/>
      <c r="K149" s="14"/>
      <c r="L149" s="35"/>
      <c r="M149" s="14"/>
      <c r="N149" s="35"/>
      <c r="O149" s="14"/>
    </row>
    <row r="150" spans="1:15" x14ac:dyDescent="0.2">
      <c r="A150" s="36" t="s">
        <v>98</v>
      </c>
      <c r="B150" s="59"/>
      <c r="C150" s="13"/>
      <c r="D150" s="40">
        <f>SUM(C151:C153)/(COUNTIF(C151:C153,"&gt;0")+0.00000001)</f>
        <v>0</v>
      </c>
      <c r="E150" s="13"/>
      <c r="F150" s="40">
        <f>SUM(E151:E153)/(COUNTIF(E151:E153,"&gt;0")+0.00000001)</f>
        <v>0</v>
      </c>
      <c r="G150" s="13"/>
      <c r="H150" s="40">
        <f>SUM(G151:G153)/(COUNTIF(G151:G153,"&gt;0")+0.00000001)</f>
        <v>0</v>
      </c>
      <c r="I150" s="13"/>
      <c r="J150" s="40">
        <f>SUM(I151:I153)/(COUNTIF(I151:I153,"&gt;0")+0.00000001)</f>
        <v>0</v>
      </c>
      <c r="K150" s="13"/>
      <c r="L150" s="40">
        <f>SUM(K151:K153)/(COUNTIF(K151:K153,"&gt;0")+0.00000001)</f>
        <v>0</v>
      </c>
      <c r="M150" s="13"/>
      <c r="N150" s="40">
        <f>SUM(M151:M153)/(COUNTIF(M151:M153,"&gt;0")+0.00000001)</f>
        <v>0</v>
      </c>
      <c r="O150" s="14"/>
    </row>
    <row r="151" spans="1:15" ht="25.5" x14ac:dyDescent="0.2">
      <c r="B151" s="59" t="s">
        <v>521</v>
      </c>
      <c r="C151" s="14"/>
      <c r="D151" s="35"/>
      <c r="E151" s="14"/>
      <c r="F151" s="35"/>
      <c r="G151" s="14"/>
      <c r="H151" s="35"/>
      <c r="I151" s="14"/>
      <c r="J151" s="35"/>
      <c r="K151" s="14"/>
      <c r="L151" s="35"/>
      <c r="M151" s="14"/>
      <c r="N151" s="35"/>
      <c r="O151" s="14"/>
    </row>
    <row r="152" spans="1:15" ht="25.5" x14ac:dyDescent="0.2">
      <c r="B152" s="59" t="s">
        <v>522</v>
      </c>
      <c r="C152" s="14"/>
      <c r="D152" s="35"/>
      <c r="E152" s="14"/>
      <c r="F152" s="35"/>
      <c r="G152" s="14"/>
      <c r="H152" s="35"/>
      <c r="I152" s="14"/>
      <c r="J152" s="35"/>
      <c r="K152" s="14"/>
      <c r="L152" s="35"/>
      <c r="M152" s="14"/>
      <c r="N152" s="35"/>
      <c r="O152" s="14"/>
    </row>
    <row r="153" spans="1:15" ht="38.25" x14ac:dyDescent="0.2">
      <c r="B153" s="59" t="s">
        <v>523</v>
      </c>
      <c r="C153" s="14"/>
      <c r="D153" s="35"/>
      <c r="E153" s="14"/>
      <c r="F153" s="35"/>
      <c r="G153" s="14"/>
      <c r="H153" s="35"/>
      <c r="I153" s="14"/>
      <c r="J153" s="35"/>
      <c r="K153" s="14"/>
      <c r="L153" s="35"/>
      <c r="M153" s="14"/>
      <c r="N153" s="35"/>
      <c r="O153" s="14"/>
    </row>
    <row r="154" spans="1:15" x14ac:dyDescent="0.2">
      <c r="A154" s="36" t="s">
        <v>36</v>
      </c>
      <c r="B154" s="59"/>
      <c r="C154" s="13"/>
      <c r="D154" s="40">
        <f>SUM(C155:C161)/(COUNTIF(C155:C161,"&gt;0")+0.00000001)</f>
        <v>0</v>
      </c>
      <c r="E154" s="13"/>
      <c r="F154" s="40">
        <f>SUM(E155:E161)/(COUNTIF(E155:E161,"&gt;0")+0.00000001)</f>
        <v>0</v>
      </c>
      <c r="G154" s="13"/>
      <c r="H154" s="40">
        <f>SUM(G155:G161)/(COUNTIF(G155:G161,"&gt;0")+0.00000001)</f>
        <v>0</v>
      </c>
      <c r="I154" s="13"/>
      <c r="J154" s="40">
        <f>SUM(I155:I161)/(COUNTIF(I155:I161,"&gt;0")+0.00000001)</f>
        <v>0</v>
      </c>
      <c r="K154" s="13"/>
      <c r="L154" s="40">
        <f>SUM(K155:K161)/(COUNTIF(K155:K161,"&gt;0")+0.00000001)</f>
        <v>0</v>
      </c>
      <c r="M154" s="13"/>
      <c r="N154" s="40">
        <f>SUM(M155:M161)/(COUNTIF(M155:M161,"&gt;0")+0.00000001)</f>
        <v>0</v>
      </c>
      <c r="O154" s="14"/>
    </row>
    <row r="155" spans="1:15" x14ac:dyDescent="0.2">
      <c r="B155" s="59" t="s">
        <v>524</v>
      </c>
      <c r="C155" s="14"/>
      <c r="D155" s="35"/>
      <c r="E155" s="14"/>
      <c r="F155" s="35"/>
      <c r="G155" s="14"/>
      <c r="H155" s="35"/>
      <c r="I155" s="14"/>
      <c r="J155" s="35"/>
      <c r="K155" s="14"/>
      <c r="L155" s="35"/>
      <c r="M155" s="14"/>
      <c r="N155" s="35"/>
      <c r="O155" s="14"/>
    </row>
    <row r="156" spans="1:15" ht="25.5" x14ac:dyDescent="0.2">
      <c r="B156" s="59" t="s">
        <v>525</v>
      </c>
      <c r="C156" s="14"/>
      <c r="D156" s="35"/>
      <c r="E156" s="14"/>
      <c r="F156" s="35"/>
      <c r="G156" s="14"/>
      <c r="H156" s="35"/>
      <c r="I156" s="14"/>
      <c r="J156" s="35"/>
      <c r="K156" s="14"/>
      <c r="L156" s="35"/>
      <c r="M156" s="14"/>
      <c r="N156" s="35"/>
      <c r="O156" s="14"/>
    </row>
    <row r="157" spans="1:15" ht="12.75" customHeight="1" x14ac:dyDescent="0.2">
      <c r="B157" s="59" t="s">
        <v>526</v>
      </c>
      <c r="C157" s="14"/>
      <c r="D157" s="35"/>
      <c r="E157" s="14"/>
      <c r="F157" s="35"/>
      <c r="G157" s="14"/>
      <c r="H157" s="35"/>
      <c r="I157" s="14"/>
      <c r="J157" s="35"/>
      <c r="K157" s="14"/>
      <c r="L157" s="35"/>
      <c r="M157" s="14"/>
      <c r="N157" s="35"/>
      <c r="O157" s="14"/>
    </row>
    <row r="158" spans="1:15" ht="12.75" customHeight="1" x14ac:dyDescent="0.2">
      <c r="B158" s="59" t="s">
        <v>527</v>
      </c>
      <c r="C158" s="14"/>
      <c r="D158" s="35"/>
      <c r="E158" s="14"/>
      <c r="F158" s="35"/>
      <c r="G158" s="14"/>
      <c r="H158" s="35"/>
      <c r="I158" s="14"/>
      <c r="J158" s="35"/>
      <c r="K158" s="14"/>
      <c r="L158" s="35"/>
      <c r="M158" s="14"/>
      <c r="N158" s="35"/>
      <c r="O158" s="14"/>
    </row>
    <row r="159" spans="1:15" ht="25.5" x14ac:dyDescent="0.2">
      <c r="B159" s="59" t="s">
        <v>528</v>
      </c>
      <c r="C159" s="14"/>
      <c r="D159" s="35"/>
      <c r="E159" s="14"/>
      <c r="F159" s="35"/>
      <c r="G159" s="14"/>
      <c r="H159" s="35"/>
      <c r="I159" s="14"/>
      <c r="J159" s="35"/>
      <c r="K159" s="14"/>
      <c r="L159" s="35"/>
      <c r="M159" s="14"/>
      <c r="N159" s="35"/>
      <c r="O159" s="14"/>
    </row>
    <row r="160" spans="1:15" x14ac:dyDescent="0.2">
      <c r="B160" s="59" t="s">
        <v>529</v>
      </c>
      <c r="C160" s="14"/>
      <c r="D160" s="35"/>
      <c r="E160" s="14"/>
      <c r="F160" s="35"/>
      <c r="G160" s="14"/>
      <c r="H160" s="35"/>
      <c r="I160" s="14"/>
      <c r="J160" s="35"/>
      <c r="K160" s="14"/>
      <c r="L160" s="35"/>
      <c r="M160" s="14"/>
      <c r="N160" s="35"/>
      <c r="O160" s="14"/>
    </row>
    <row r="161" spans="1:15" x14ac:dyDescent="0.2">
      <c r="B161" s="59" t="s">
        <v>530</v>
      </c>
      <c r="C161" s="14"/>
      <c r="D161" s="35"/>
      <c r="E161" s="14"/>
      <c r="F161" s="35"/>
      <c r="G161" s="14"/>
      <c r="H161" s="35"/>
      <c r="I161" s="14"/>
      <c r="J161" s="35"/>
      <c r="K161" s="14"/>
      <c r="L161" s="35"/>
      <c r="M161" s="14"/>
      <c r="N161" s="35"/>
      <c r="O161" s="14"/>
    </row>
    <row r="162" spans="1:15" x14ac:dyDescent="0.2">
      <c r="A162" s="36" t="s">
        <v>100</v>
      </c>
      <c r="B162" s="59"/>
      <c r="C162" s="27"/>
      <c r="D162" s="40">
        <f>SUM(C163:C170)/(COUNTIF(C163:C170,"&gt;0")+0.00000001)</f>
        <v>0</v>
      </c>
      <c r="E162" s="27"/>
      <c r="F162" s="40">
        <f>SUM(E163:E170)/(COUNTIF(E163:E170,"&gt;0")+0.00000001)</f>
        <v>0</v>
      </c>
      <c r="G162" s="27"/>
      <c r="H162" s="40">
        <f>SUM(G163:G170)/(COUNTIF(G163:G170,"&gt;0")+0.00000001)</f>
        <v>0</v>
      </c>
      <c r="I162" s="27"/>
      <c r="J162" s="40">
        <f>SUM(I163:I170)/(COUNTIF(I163:I170,"&gt;0")+0.00000001)</f>
        <v>0</v>
      </c>
      <c r="K162" s="27"/>
      <c r="L162" s="40">
        <f>SUM(K163:K170)/(COUNTIF(K163:K170,"&gt;0")+0.00000001)</f>
        <v>0</v>
      </c>
      <c r="M162" s="27"/>
      <c r="N162" s="40">
        <f>SUM(M163:M170)/(COUNTIF(M163:M170,"&gt;0")+0.00000001)</f>
        <v>0</v>
      </c>
      <c r="O162" s="14"/>
    </row>
    <row r="163" spans="1:15" x14ac:dyDescent="0.2">
      <c r="B163" s="59" t="s">
        <v>531</v>
      </c>
      <c r="C163" s="14"/>
      <c r="D163" s="60"/>
      <c r="E163" s="14"/>
      <c r="F163" s="60"/>
      <c r="G163" s="14"/>
      <c r="H163" s="60"/>
      <c r="I163" s="14"/>
      <c r="J163" s="60"/>
      <c r="K163" s="14"/>
      <c r="L163" s="60"/>
      <c r="M163" s="14"/>
      <c r="N163" s="60"/>
      <c r="O163" s="14"/>
    </row>
    <row r="164" spans="1:15" x14ac:dyDescent="0.2">
      <c r="B164" s="59" t="s">
        <v>532</v>
      </c>
      <c r="C164" s="14"/>
      <c r="D164" s="60"/>
      <c r="E164" s="14"/>
      <c r="F164" s="60"/>
      <c r="G164" s="14"/>
      <c r="H164" s="60"/>
      <c r="I164" s="14"/>
      <c r="J164" s="60"/>
      <c r="K164" s="14"/>
      <c r="L164" s="60"/>
      <c r="M164" s="14"/>
      <c r="N164" s="60"/>
      <c r="O164" s="14"/>
    </row>
    <row r="165" spans="1:15" x14ac:dyDescent="0.2">
      <c r="B165" s="59" t="s">
        <v>533</v>
      </c>
      <c r="C165" s="14"/>
      <c r="D165" s="60"/>
      <c r="E165" s="14"/>
      <c r="F165" s="60"/>
      <c r="G165" s="14"/>
      <c r="H165" s="60"/>
      <c r="I165" s="14"/>
      <c r="J165" s="60"/>
      <c r="K165" s="14"/>
      <c r="L165" s="60"/>
      <c r="M165" s="14"/>
      <c r="N165" s="60"/>
      <c r="O165" s="14"/>
    </row>
    <row r="166" spans="1:15" x14ac:dyDescent="0.2">
      <c r="B166" s="59" t="s">
        <v>534</v>
      </c>
      <c r="C166" s="14"/>
      <c r="D166" s="60"/>
      <c r="E166" s="14"/>
      <c r="F166" s="60"/>
      <c r="G166" s="14"/>
      <c r="H166" s="60"/>
      <c r="I166" s="14"/>
      <c r="J166" s="60"/>
      <c r="K166" s="14"/>
      <c r="L166" s="60"/>
      <c r="M166" s="14"/>
      <c r="N166" s="60"/>
      <c r="O166" s="14"/>
    </row>
    <row r="167" spans="1:15" ht="25.5" x14ac:dyDescent="0.2">
      <c r="B167" s="59" t="s">
        <v>535</v>
      </c>
      <c r="C167" s="14"/>
      <c r="D167" s="60"/>
      <c r="E167" s="14"/>
      <c r="F167" s="60"/>
      <c r="G167" s="14"/>
      <c r="H167" s="60"/>
      <c r="I167" s="14"/>
      <c r="J167" s="60"/>
      <c r="K167" s="14"/>
      <c r="L167" s="60"/>
      <c r="M167" s="14"/>
      <c r="N167" s="60"/>
      <c r="O167" s="14"/>
    </row>
    <row r="168" spans="1:15" ht="25.5" x14ac:dyDescent="0.2">
      <c r="B168" s="59" t="s">
        <v>536</v>
      </c>
      <c r="C168" s="14"/>
      <c r="D168" s="60"/>
      <c r="E168" s="14"/>
      <c r="F168" s="60"/>
      <c r="G168" s="14"/>
      <c r="H168" s="60"/>
      <c r="I168" s="14"/>
      <c r="J168" s="60"/>
      <c r="K168" s="14"/>
      <c r="L168" s="60"/>
      <c r="M168" s="14"/>
      <c r="N168" s="60"/>
      <c r="O168" s="14"/>
    </row>
    <row r="169" spans="1:15" x14ac:dyDescent="0.2">
      <c r="B169" s="59" t="s">
        <v>537</v>
      </c>
      <c r="C169" s="14"/>
      <c r="D169" s="60"/>
      <c r="E169" s="14"/>
      <c r="F169" s="60"/>
      <c r="G169" s="14"/>
      <c r="H169" s="60"/>
      <c r="I169" s="14"/>
      <c r="J169" s="60"/>
      <c r="K169" s="14"/>
      <c r="L169" s="60"/>
      <c r="M169" s="14"/>
      <c r="N169" s="60"/>
      <c r="O169" s="14"/>
    </row>
    <row r="170" spans="1:15" x14ac:dyDescent="0.2">
      <c r="B170" s="59" t="s">
        <v>538</v>
      </c>
      <c r="C170" s="14"/>
      <c r="D170" s="60"/>
      <c r="E170" s="14"/>
      <c r="F170" s="60"/>
      <c r="G170" s="14"/>
      <c r="H170" s="60"/>
      <c r="I170" s="14"/>
      <c r="J170" s="60"/>
      <c r="K170" s="14"/>
      <c r="L170" s="60"/>
      <c r="M170" s="14"/>
      <c r="N170" s="60"/>
      <c r="O170" s="14"/>
    </row>
    <row r="171" spans="1:15" x14ac:dyDescent="0.2">
      <c r="B171" s="44" t="s">
        <v>64</v>
      </c>
      <c r="C171" s="15"/>
      <c r="D171" s="41">
        <f>D93+D108+D114+D120+D126+D132+D143+D150+D154+D162</f>
        <v>0</v>
      </c>
      <c r="E171" s="15"/>
      <c r="F171" s="41">
        <f>F93+F108+F114+F120+F126+F132+F143+F150+F154+F162</f>
        <v>0</v>
      </c>
      <c r="G171" s="15"/>
      <c r="H171" s="41">
        <f>H93+H108+H114+H120+H126+H132+H143+H150+H154+H162</f>
        <v>0</v>
      </c>
      <c r="I171" s="15"/>
      <c r="J171" s="41">
        <f>J93+J108+J114+J120+J126+J132+J143+J150+J154+J162</f>
        <v>0</v>
      </c>
      <c r="K171" s="15"/>
      <c r="L171" s="41">
        <f>L93+L108+L114+L120+L126+L132+L143+L150+L154+L162</f>
        <v>0</v>
      </c>
      <c r="M171" s="15"/>
      <c r="N171" s="41">
        <f>N93+N108+N114+N120+N126+N132+N143+N150+N154+N162</f>
        <v>0</v>
      </c>
      <c r="O171" s="14"/>
    </row>
    <row r="172" spans="1:15" x14ac:dyDescent="0.2">
      <c r="B172" s="44" t="s">
        <v>65</v>
      </c>
      <c r="C172" s="15"/>
      <c r="D172" s="41">
        <f>D171/(COUNTIF(D93:D162,"&gt;0")+0.00000001)</f>
        <v>0</v>
      </c>
      <c r="E172" s="15"/>
      <c r="F172" s="41">
        <f>F171/(COUNTIF(F93:F162,"&gt;0")+0.00000001)</f>
        <v>0</v>
      </c>
      <c r="G172" s="15"/>
      <c r="H172" s="41">
        <f>H171/(COUNTIF(H93:H162,"&gt;0")+0.00000001)</f>
        <v>0</v>
      </c>
      <c r="I172" s="15"/>
      <c r="J172" s="41">
        <f>J171/(COUNTIF(J93:J162,"&gt;0")+0.00000001)</f>
        <v>0</v>
      </c>
      <c r="K172" s="15"/>
      <c r="L172" s="41">
        <f>L171/(COUNTIF(L93:L162,"&gt;0")+0.00000001)</f>
        <v>0</v>
      </c>
      <c r="M172" s="15"/>
      <c r="N172" s="41">
        <f>N171/(COUNTIF(N93:N162,"&gt;0")+0.00000001)</f>
        <v>0</v>
      </c>
      <c r="O172" s="14"/>
    </row>
    <row r="173" spans="1:15" x14ac:dyDescent="0.2">
      <c r="B173" s="44" t="s">
        <v>66</v>
      </c>
      <c r="C173" s="15"/>
      <c r="D173" s="41">
        <f>D172/5*100</f>
        <v>0</v>
      </c>
      <c r="E173" s="15"/>
      <c r="F173" s="41">
        <f>F172/5*100</f>
        <v>0</v>
      </c>
      <c r="G173" s="15"/>
      <c r="H173" s="41">
        <f>H172/5*100</f>
        <v>0</v>
      </c>
      <c r="I173" s="15"/>
      <c r="J173" s="41">
        <f>J172/5*100</f>
        <v>0</v>
      </c>
      <c r="K173" s="15"/>
      <c r="L173" s="41">
        <f>L172/5*100</f>
        <v>0</v>
      </c>
      <c r="M173" s="15"/>
      <c r="N173" s="41">
        <f>N172/5*100</f>
        <v>0</v>
      </c>
      <c r="O173" s="18"/>
    </row>
    <row r="174" spans="1:15" x14ac:dyDescent="0.2">
      <c r="A174" s="49" t="s">
        <v>55</v>
      </c>
    </row>
    <row r="175" spans="1:15" x14ac:dyDescent="0.2">
      <c r="A175" s="36" t="s">
        <v>103</v>
      </c>
    </row>
    <row r="176" spans="1:15" x14ac:dyDescent="0.2">
      <c r="A176" s="36" t="s">
        <v>56</v>
      </c>
    </row>
    <row r="177" spans="1:1" x14ac:dyDescent="0.2">
      <c r="A177" s="36" t="s">
        <v>57</v>
      </c>
    </row>
    <row r="178" spans="1:1" x14ac:dyDescent="0.2">
      <c r="A178" s="36" t="s">
        <v>58</v>
      </c>
    </row>
    <row r="179" spans="1:1" x14ac:dyDescent="0.2">
      <c r="A179" s="36" t="s">
        <v>59</v>
      </c>
    </row>
    <row r="180" spans="1:1" x14ac:dyDescent="0.2">
      <c r="A180" s="36" t="s">
        <v>60</v>
      </c>
    </row>
  </sheetData>
  <sheetProtection algorithmName="SHA-512" hashValue="NwDTzQPmzDE2shDsTf2Bx5bwoXKKlPLjONoErIYRnEH/JxVULIeQ0p7o44cJjmr/stpT/0nzinmrmog2pCwW8g==" saltValue="vh37OGxVd0CoOU57+Wansw==" spinCount="100000" sheet="1" objects="1" scenarios="1"/>
  <mergeCells count="12">
    <mergeCell ref="M1:N1"/>
    <mergeCell ref="C91:D91"/>
    <mergeCell ref="E91:F91"/>
    <mergeCell ref="G91:H91"/>
    <mergeCell ref="I91:J91"/>
    <mergeCell ref="K91:L91"/>
    <mergeCell ref="M91:N91"/>
    <mergeCell ref="C1:D1"/>
    <mergeCell ref="E1:F1"/>
    <mergeCell ref="G1:H1"/>
    <mergeCell ref="I1:J1"/>
    <mergeCell ref="K1:L1"/>
  </mergeCells>
  <phoneticPr fontId="0" type="noConversion"/>
  <dataValidations count="1">
    <dataValidation type="decimal" allowBlank="1" showInputMessage="1" showErrorMessage="1" sqref="C4:C80 E4:E80 G4:G80 I4:I80 K4:K80 M4:M80 C94:C170 E94:E170 G94:G170 I94:I170 K94:K170 M94:M170">
      <formula1>0</formula1>
      <formula2>5</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workbookViewId="0"/>
  </sheetViews>
  <sheetFormatPr defaultRowHeight="12.75" x14ac:dyDescent="0.2"/>
  <cols>
    <col min="1" max="1" width="18.7109375" style="2" customWidth="1"/>
    <col min="2" max="2" width="41.7109375" style="34" customWidth="1"/>
    <col min="3" max="14" width="5.7109375" style="2" customWidth="1"/>
    <col min="15" max="15" width="164.140625" style="2" customWidth="1"/>
    <col min="16" max="16384" width="9.140625" style="2"/>
  </cols>
  <sheetData>
    <row r="1" spans="1:15" x14ac:dyDescent="0.2">
      <c r="A1" s="57" t="s">
        <v>138</v>
      </c>
      <c r="B1" s="58"/>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A2" s="55"/>
      <c r="B2" s="58"/>
      <c r="C2" s="51" t="s">
        <v>27</v>
      </c>
      <c r="D2" s="39" t="s">
        <v>28</v>
      </c>
      <c r="E2" s="51" t="s">
        <v>27</v>
      </c>
      <c r="F2" s="39" t="s">
        <v>28</v>
      </c>
      <c r="G2" s="51" t="s">
        <v>27</v>
      </c>
      <c r="H2" s="39" t="s">
        <v>28</v>
      </c>
      <c r="I2" s="51" t="s">
        <v>27</v>
      </c>
      <c r="J2" s="39" t="s">
        <v>28</v>
      </c>
      <c r="K2" s="51" t="s">
        <v>27</v>
      </c>
      <c r="L2" s="39" t="s">
        <v>28</v>
      </c>
      <c r="M2" s="51" t="s">
        <v>27</v>
      </c>
      <c r="N2" s="39" t="s">
        <v>28</v>
      </c>
      <c r="O2" s="9"/>
    </row>
    <row r="3" spans="1:15" x14ac:dyDescent="0.2">
      <c r="A3" s="55" t="s">
        <v>67</v>
      </c>
      <c r="B3" s="58"/>
      <c r="C3" s="9"/>
      <c r="D3" s="40">
        <f>C3</f>
        <v>0</v>
      </c>
      <c r="E3" s="9"/>
      <c r="F3" s="40">
        <f>E3</f>
        <v>0</v>
      </c>
      <c r="G3" s="9"/>
      <c r="H3" s="40">
        <f>G3</f>
        <v>0</v>
      </c>
      <c r="I3" s="9"/>
      <c r="J3" s="40">
        <f>I3</f>
        <v>0</v>
      </c>
      <c r="K3" s="9"/>
      <c r="L3" s="40">
        <f>K3</f>
        <v>0</v>
      </c>
      <c r="M3" s="9"/>
      <c r="N3" s="40">
        <f>M3</f>
        <v>0</v>
      </c>
      <c r="O3" s="9"/>
    </row>
    <row r="4" spans="1:15" x14ac:dyDescent="0.2">
      <c r="A4" s="55" t="s">
        <v>69</v>
      </c>
      <c r="B4" s="58"/>
      <c r="C4" s="21"/>
      <c r="D4" s="40">
        <f>SUM(C5:C21)/(COUNTIF(C5:C21,"&gt;0")+0.00000001)</f>
        <v>0</v>
      </c>
      <c r="E4" s="21"/>
      <c r="F4" s="40">
        <f>SUM(E5:E21)/(COUNTIF(E5:E21,"&gt;0")+0.00000001)</f>
        <v>0</v>
      </c>
      <c r="G4" s="21"/>
      <c r="H4" s="40">
        <f>SUM(G5:G21)/(COUNTIF(G5:G21,"&gt;0")+0.00000001)</f>
        <v>0</v>
      </c>
      <c r="I4" s="21"/>
      <c r="J4" s="40">
        <f>SUM(I5:I21)/(COUNTIF(I5:I21,"&gt;0")+0.00000001)</f>
        <v>0</v>
      </c>
      <c r="K4" s="21"/>
      <c r="L4" s="40">
        <f>SUM(K5:K21)/(COUNTIF(K5:K21,"&gt;0")+0.00000001)</f>
        <v>0</v>
      </c>
      <c r="M4" s="21"/>
      <c r="N4" s="40">
        <f>SUM(M5:M21)/(COUNTIF(M5:M21,"&gt;0")+0.00000001)</f>
        <v>0</v>
      </c>
      <c r="O4" s="9"/>
    </row>
    <row r="5" spans="1:15" x14ac:dyDescent="0.2">
      <c r="A5" s="55"/>
      <c r="B5" s="58" t="s">
        <v>414</v>
      </c>
      <c r="C5" s="14"/>
      <c r="D5" s="54"/>
      <c r="E5" s="14"/>
      <c r="F5" s="54"/>
      <c r="G5" s="14"/>
      <c r="H5" s="54"/>
      <c r="I5" s="14"/>
      <c r="J5" s="54"/>
      <c r="K5" s="14"/>
      <c r="L5" s="54"/>
      <c r="M5" s="14"/>
      <c r="N5" s="54"/>
      <c r="O5" s="9"/>
    </row>
    <row r="6" spans="1:15" x14ac:dyDescent="0.2">
      <c r="A6" s="55"/>
      <c r="B6" s="58" t="s">
        <v>415</v>
      </c>
      <c r="C6" s="9"/>
      <c r="D6" s="54"/>
      <c r="E6" s="9"/>
      <c r="F6" s="54"/>
      <c r="G6" s="9"/>
      <c r="H6" s="54"/>
      <c r="I6" s="9"/>
      <c r="J6" s="54"/>
      <c r="K6" s="9"/>
      <c r="L6" s="54"/>
      <c r="M6" s="9"/>
      <c r="N6" s="54"/>
      <c r="O6" s="9"/>
    </row>
    <row r="7" spans="1:15" x14ac:dyDescent="0.2">
      <c r="A7" s="55"/>
      <c r="B7" s="58" t="s">
        <v>416</v>
      </c>
      <c r="C7" s="9"/>
      <c r="D7" s="54"/>
      <c r="E7" s="9"/>
      <c r="F7" s="54"/>
      <c r="G7" s="9"/>
      <c r="H7" s="54"/>
      <c r="I7" s="9"/>
      <c r="J7" s="54"/>
      <c r="K7" s="9"/>
      <c r="L7" s="54"/>
      <c r="M7" s="9"/>
      <c r="N7" s="54"/>
      <c r="O7" s="9"/>
    </row>
    <row r="8" spans="1:15" x14ac:dyDescent="0.2">
      <c r="A8" s="55"/>
      <c r="B8" s="58" t="s">
        <v>417</v>
      </c>
      <c r="C8" s="9"/>
      <c r="D8" s="54"/>
      <c r="E8" s="9"/>
      <c r="F8" s="54"/>
      <c r="G8" s="9"/>
      <c r="H8" s="54"/>
      <c r="I8" s="9"/>
      <c r="J8" s="54"/>
      <c r="K8" s="9"/>
      <c r="L8" s="54"/>
      <c r="M8" s="9"/>
      <c r="N8" s="54"/>
      <c r="O8" s="9"/>
    </row>
    <row r="9" spans="1:15" x14ac:dyDescent="0.2">
      <c r="A9" s="55"/>
      <c r="B9" s="58" t="s">
        <v>418</v>
      </c>
      <c r="C9" s="9"/>
      <c r="D9" s="54"/>
      <c r="E9" s="9"/>
      <c r="F9" s="54"/>
      <c r="G9" s="9"/>
      <c r="H9" s="54"/>
      <c r="I9" s="9"/>
      <c r="J9" s="54"/>
      <c r="K9" s="9"/>
      <c r="L9" s="54"/>
      <c r="M9" s="9"/>
      <c r="N9" s="54"/>
      <c r="O9" s="9"/>
    </row>
    <row r="10" spans="1:15" x14ac:dyDescent="0.2">
      <c r="A10" s="55"/>
      <c r="B10" s="58" t="s">
        <v>419</v>
      </c>
      <c r="C10" s="9"/>
      <c r="D10" s="54"/>
      <c r="E10" s="9"/>
      <c r="F10" s="54"/>
      <c r="G10" s="9"/>
      <c r="H10" s="54"/>
      <c r="I10" s="9"/>
      <c r="J10" s="54"/>
      <c r="K10" s="9"/>
      <c r="L10" s="54"/>
      <c r="M10" s="9"/>
      <c r="N10" s="54"/>
      <c r="O10" s="9"/>
    </row>
    <row r="11" spans="1:15" x14ac:dyDescent="0.2">
      <c r="A11" s="55"/>
      <c r="B11" s="58" t="s">
        <v>420</v>
      </c>
      <c r="C11" s="9"/>
      <c r="D11" s="54"/>
      <c r="E11" s="9"/>
      <c r="F11" s="54"/>
      <c r="G11" s="9"/>
      <c r="H11" s="54"/>
      <c r="I11" s="9"/>
      <c r="J11" s="54"/>
      <c r="K11" s="9"/>
      <c r="L11" s="54"/>
      <c r="M11" s="9"/>
      <c r="N11" s="54"/>
      <c r="O11" s="9"/>
    </row>
    <row r="12" spans="1:15" x14ac:dyDescent="0.2">
      <c r="A12" s="55"/>
      <c r="B12" s="58" t="s">
        <v>421</v>
      </c>
      <c r="C12" s="9"/>
      <c r="D12" s="54"/>
      <c r="E12" s="9"/>
      <c r="F12" s="54"/>
      <c r="G12" s="9"/>
      <c r="H12" s="54"/>
      <c r="I12" s="9"/>
      <c r="J12" s="54"/>
      <c r="K12" s="9"/>
      <c r="L12" s="54"/>
      <c r="M12" s="9"/>
      <c r="N12" s="54"/>
      <c r="O12" s="9"/>
    </row>
    <row r="13" spans="1:15" x14ac:dyDescent="0.2">
      <c r="A13" s="55"/>
      <c r="B13" s="58" t="s">
        <v>422</v>
      </c>
      <c r="C13" s="9"/>
      <c r="D13" s="54"/>
      <c r="E13" s="9"/>
      <c r="F13" s="54"/>
      <c r="G13" s="9"/>
      <c r="H13" s="54"/>
      <c r="I13" s="9"/>
      <c r="J13" s="54"/>
      <c r="K13" s="9"/>
      <c r="L13" s="54"/>
      <c r="M13" s="9"/>
      <c r="N13" s="54"/>
      <c r="O13" s="9"/>
    </row>
    <row r="14" spans="1:15" ht="25.5" x14ac:dyDescent="0.2">
      <c r="A14" s="55"/>
      <c r="B14" s="58" t="s">
        <v>423</v>
      </c>
      <c r="C14" s="9"/>
      <c r="D14" s="54"/>
      <c r="E14" s="9"/>
      <c r="F14" s="54"/>
      <c r="G14" s="9"/>
      <c r="H14" s="54"/>
      <c r="I14" s="9"/>
      <c r="J14" s="54"/>
      <c r="K14" s="9"/>
      <c r="L14" s="54"/>
      <c r="M14" s="9"/>
      <c r="N14" s="54"/>
      <c r="O14" s="9"/>
    </row>
    <row r="15" spans="1:15" x14ac:dyDescent="0.2">
      <c r="A15" s="55"/>
      <c r="B15" s="58" t="s">
        <v>424</v>
      </c>
      <c r="C15" s="9"/>
      <c r="D15" s="54"/>
      <c r="E15" s="9"/>
      <c r="F15" s="54"/>
      <c r="G15" s="9"/>
      <c r="H15" s="54"/>
      <c r="I15" s="9"/>
      <c r="J15" s="54"/>
      <c r="K15" s="9"/>
      <c r="L15" s="54"/>
      <c r="M15" s="9"/>
      <c r="N15" s="54"/>
      <c r="O15" s="9"/>
    </row>
    <row r="16" spans="1:15" ht="25.5" x14ac:dyDescent="0.2">
      <c r="A16" s="55"/>
      <c r="B16" s="58" t="s">
        <v>425</v>
      </c>
      <c r="C16" s="9"/>
      <c r="D16" s="54"/>
      <c r="E16" s="9"/>
      <c r="F16" s="54"/>
      <c r="G16" s="9"/>
      <c r="H16" s="54"/>
      <c r="I16" s="9"/>
      <c r="J16" s="54"/>
      <c r="K16" s="9"/>
      <c r="L16" s="54"/>
      <c r="M16" s="9"/>
      <c r="N16" s="54"/>
      <c r="O16" s="9"/>
    </row>
    <row r="17" spans="1:15" x14ac:dyDescent="0.2">
      <c r="A17" s="55"/>
      <c r="B17" s="58" t="s">
        <v>426</v>
      </c>
      <c r="C17" s="9"/>
      <c r="D17" s="54"/>
      <c r="E17" s="9"/>
      <c r="F17" s="54"/>
      <c r="G17" s="9"/>
      <c r="H17" s="54"/>
      <c r="I17" s="9"/>
      <c r="J17" s="54"/>
      <c r="K17" s="9"/>
      <c r="L17" s="54"/>
      <c r="M17" s="9"/>
      <c r="N17" s="54"/>
      <c r="O17" s="9"/>
    </row>
    <row r="18" spans="1:15" x14ac:dyDescent="0.2">
      <c r="A18" s="55"/>
      <c r="B18" s="58" t="s">
        <v>427</v>
      </c>
      <c r="C18" s="9"/>
      <c r="D18" s="54"/>
      <c r="E18" s="9"/>
      <c r="F18" s="54"/>
      <c r="G18" s="9"/>
      <c r="H18" s="54"/>
      <c r="I18" s="9"/>
      <c r="J18" s="54"/>
      <c r="K18" s="9"/>
      <c r="L18" s="54"/>
      <c r="M18" s="9"/>
      <c r="N18" s="54"/>
      <c r="O18" s="9"/>
    </row>
    <row r="19" spans="1:15" ht="25.5" x14ac:dyDescent="0.2">
      <c r="A19" s="55"/>
      <c r="B19" s="58" t="s">
        <v>428</v>
      </c>
      <c r="C19" s="9"/>
      <c r="D19" s="54"/>
      <c r="E19" s="9"/>
      <c r="F19" s="54"/>
      <c r="G19" s="9"/>
      <c r="H19" s="54"/>
      <c r="I19" s="9"/>
      <c r="J19" s="54"/>
      <c r="K19" s="9"/>
      <c r="L19" s="54"/>
      <c r="M19" s="9"/>
      <c r="N19" s="54"/>
      <c r="O19" s="9"/>
    </row>
    <row r="20" spans="1:15" ht="38.25" x14ac:dyDescent="0.2">
      <c r="A20" s="55"/>
      <c r="B20" s="58" t="s">
        <v>429</v>
      </c>
      <c r="C20" s="9"/>
      <c r="D20" s="54"/>
      <c r="E20" s="9"/>
      <c r="F20" s="54"/>
      <c r="G20" s="9"/>
      <c r="H20" s="54"/>
      <c r="I20" s="9"/>
      <c r="J20" s="54"/>
      <c r="K20" s="9"/>
      <c r="L20" s="54"/>
      <c r="M20" s="9"/>
      <c r="N20" s="54"/>
      <c r="O20" s="9"/>
    </row>
    <row r="21" spans="1:15" ht="25.5" x14ac:dyDescent="0.2">
      <c r="A21" s="55"/>
      <c r="B21" s="58" t="s">
        <v>430</v>
      </c>
      <c r="C21" s="9"/>
      <c r="D21" s="54"/>
      <c r="E21" s="9"/>
      <c r="F21" s="54"/>
      <c r="G21" s="9"/>
      <c r="H21" s="54"/>
      <c r="I21" s="9"/>
      <c r="J21" s="54"/>
      <c r="K21" s="9"/>
      <c r="L21" s="54"/>
      <c r="M21" s="9"/>
      <c r="N21" s="54"/>
      <c r="O21" s="9"/>
    </row>
    <row r="22" spans="1:15" x14ac:dyDescent="0.2">
      <c r="A22" s="55" t="s">
        <v>70</v>
      </c>
      <c r="B22" s="58"/>
      <c r="C22" s="21"/>
      <c r="D22" s="40">
        <f>SUM(C23:C37)/(COUNTIF(C23:C37,"&gt;0")+0.00000001)</f>
        <v>0</v>
      </c>
      <c r="E22" s="21"/>
      <c r="F22" s="40">
        <f>SUM(E23:E37)/(COUNTIF(E23:E37,"&gt;0")+0.00000001)</f>
        <v>0</v>
      </c>
      <c r="G22" s="21"/>
      <c r="H22" s="40">
        <f>SUM(G23:G37)/(COUNTIF(G23:G37,"&gt;0")+0.00000001)</f>
        <v>0</v>
      </c>
      <c r="I22" s="21"/>
      <c r="J22" s="40">
        <f>SUM(I23:I37)/(COUNTIF(I23:I37,"&gt;0")+0.00000001)</f>
        <v>0</v>
      </c>
      <c r="K22" s="21"/>
      <c r="L22" s="40">
        <f>SUM(K23:K37)/(COUNTIF(K23:K37,"&gt;0")+0.00000001)</f>
        <v>0</v>
      </c>
      <c r="M22" s="21"/>
      <c r="N22" s="40">
        <f>SUM(M23:M37)/(COUNTIF(M23:M37,"&gt;0")+0.00000001)</f>
        <v>0</v>
      </c>
      <c r="O22" s="9"/>
    </row>
    <row r="23" spans="1:15" x14ac:dyDescent="0.2">
      <c r="A23" s="55"/>
      <c r="B23" s="58" t="s">
        <v>414</v>
      </c>
      <c r="C23" s="9"/>
      <c r="D23" s="54"/>
      <c r="E23" s="9"/>
      <c r="F23" s="54"/>
      <c r="G23" s="9"/>
      <c r="H23" s="54"/>
      <c r="I23" s="9"/>
      <c r="J23" s="54"/>
      <c r="K23" s="9"/>
      <c r="L23" s="54"/>
      <c r="M23" s="9"/>
      <c r="N23" s="54"/>
      <c r="O23" s="9"/>
    </row>
    <row r="24" spans="1:15" x14ac:dyDescent="0.2">
      <c r="A24" s="55"/>
      <c r="B24" s="58" t="s">
        <v>415</v>
      </c>
      <c r="C24" s="9"/>
      <c r="D24" s="54"/>
      <c r="E24" s="9"/>
      <c r="F24" s="54"/>
      <c r="G24" s="9"/>
      <c r="H24" s="54"/>
      <c r="I24" s="9"/>
      <c r="J24" s="54"/>
      <c r="K24" s="9"/>
      <c r="L24" s="54"/>
      <c r="M24" s="9"/>
      <c r="N24" s="54"/>
      <c r="O24" s="9"/>
    </row>
    <row r="25" spans="1:15" x14ac:dyDescent="0.2">
      <c r="A25" s="55"/>
      <c r="B25" s="58" t="s">
        <v>416</v>
      </c>
      <c r="C25" s="9"/>
      <c r="D25" s="54"/>
      <c r="E25" s="9"/>
      <c r="F25" s="54"/>
      <c r="G25" s="9"/>
      <c r="H25" s="54"/>
      <c r="I25" s="9"/>
      <c r="J25" s="54"/>
      <c r="K25" s="9"/>
      <c r="L25" s="54"/>
      <c r="M25" s="9"/>
      <c r="N25" s="54"/>
      <c r="O25" s="9"/>
    </row>
    <row r="26" spans="1:15" x14ac:dyDescent="0.2">
      <c r="A26" s="55"/>
      <c r="B26" s="58" t="s">
        <v>431</v>
      </c>
      <c r="C26" s="9"/>
      <c r="D26" s="54"/>
      <c r="E26" s="9"/>
      <c r="F26" s="54"/>
      <c r="G26" s="9"/>
      <c r="H26" s="54"/>
      <c r="I26" s="9"/>
      <c r="J26" s="54"/>
      <c r="K26" s="9"/>
      <c r="L26" s="54"/>
      <c r="M26" s="9"/>
      <c r="N26" s="54"/>
      <c r="O26" s="9"/>
    </row>
    <row r="27" spans="1:15" x14ac:dyDescent="0.2">
      <c r="A27" s="55"/>
      <c r="B27" s="58" t="s">
        <v>418</v>
      </c>
      <c r="C27" s="9"/>
      <c r="D27" s="54"/>
      <c r="E27" s="9"/>
      <c r="F27" s="54"/>
      <c r="G27" s="9"/>
      <c r="H27" s="54"/>
      <c r="I27" s="9"/>
      <c r="J27" s="54"/>
      <c r="K27" s="9"/>
      <c r="L27" s="54"/>
      <c r="M27" s="9"/>
      <c r="N27" s="54"/>
      <c r="O27" s="9"/>
    </row>
    <row r="28" spans="1:15" x14ac:dyDescent="0.2">
      <c r="A28" s="55"/>
      <c r="B28" s="58" t="s">
        <v>419</v>
      </c>
      <c r="C28" s="9"/>
      <c r="D28" s="54"/>
      <c r="E28" s="9"/>
      <c r="F28" s="54"/>
      <c r="G28" s="9"/>
      <c r="H28" s="54"/>
      <c r="I28" s="9"/>
      <c r="J28" s="54"/>
      <c r="K28" s="9"/>
      <c r="L28" s="54"/>
      <c r="M28" s="9"/>
      <c r="N28" s="54"/>
      <c r="O28" s="9"/>
    </row>
    <row r="29" spans="1:15" x14ac:dyDescent="0.2">
      <c r="A29" s="55"/>
      <c r="B29" s="58" t="s">
        <v>420</v>
      </c>
      <c r="C29" s="9"/>
      <c r="D29" s="54"/>
      <c r="E29" s="9"/>
      <c r="F29" s="54"/>
      <c r="G29" s="9"/>
      <c r="H29" s="54"/>
      <c r="I29" s="9"/>
      <c r="J29" s="54"/>
      <c r="K29" s="9"/>
      <c r="L29" s="54"/>
      <c r="M29" s="9"/>
      <c r="N29" s="54"/>
      <c r="O29" s="9"/>
    </row>
    <row r="30" spans="1:15" x14ac:dyDescent="0.2">
      <c r="A30" s="55"/>
      <c r="B30" s="58" t="s">
        <v>432</v>
      </c>
      <c r="C30" s="9"/>
      <c r="D30" s="54"/>
      <c r="E30" s="9"/>
      <c r="F30" s="54"/>
      <c r="G30" s="9"/>
      <c r="H30" s="54"/>
      <c r="I30" s="9"/>
      <c r="J30" s="54"/>
      <c r="K30" s="9"/>
      <c r="L30" s="54"/>
      <c r="M30" s="9"/>
      <c r="N30" s="54"/>
      <c r="O30" s="9"/>
    </row>
    <row r="31" spans="1:15" x14ac:dyDescent="0.2">
      <c r="A31" s="55"/>
      <c r="B31" s="55" t="s">
        <v>422</v>
      </c>
      <c r="C31" s="9"/>
      <c r="D31" s="54"/>
      <c r="E31" s="9"/>
      <c r="F31" s="54"/>
      <c r="G31" s="9"/>
      <c r="H31" s="54"/>
      <c r="I31" s="9"/>
      <c r="J31" s="54"/>
      <c r="K31" s="9"/>
      <c r="L31" s="54"/>
      <c r="M31" s="9"/>
      <c r="N31" s="54"/>
      <c r="O31" s="9"/>
    </row>
    <row r="32" spans="1:15" ht="25.5" x14ac:dyDescent="0.2">
      <c r="A32" s="55"/>
      <c r="B32" s="58" t="s">
        <v>423</v>
      </c>
      <c r="C32" s="9"/>
      <c r="D32" s="54"/>
      <c r="E32" s="9"/>
      <c r="F32" s="54"/>
      <c r="G32" s="9"/>
      <c r="H32" s="54"/>
      <c r="I32" s="9"/>
      <c r="J32" s="54"/>
      <c r="K32" s="9"/>
      <c r="L32" s="54"/>
      <c r="M32" s="9"/>
      <c r="N32" s="54"/>
      <c r="O32" s="9"/>
    </row>
    <row r="33" spans="1:15" x14ac:dyDescent="0.2">
      <c r="A33" s="55"/>
      <c r="B33" s="58" t="s">
        <v>424</v>
      </c>
      <c r="C33" s="9"/>
      <c r="D33" s="54"/>
      <c r="E33" s="9"/>
      <c r="F33" s="54"/>
      <c r="G33" s="9"/>
      <c r="H33" s="54"/>
      <c r="I33" s="9"/>
      <c r="J33" s="54"/>
      <c r="K33" s="9"/>
      <c r="L33" s="54"/>
      <c r="M33" s="9"/>
      <c r="N33" s="54"/>
      <c r="O33" s="9"/>
    </row>
    <row r="34" spans="1:15" ht="25.5" x14ac:dyDescent="0.2">
      <c r="A34" s="55"/>
      <c r="B34" s="58" t="s">
        <v>425</v>
      </c>
      <c r="C34" s="9"/>
      <c r="D34" s="54"/>
      <c r="E34" s="9"/>
      <c r="F34" s="54"/>
      <c r="G34" s="9"/>
      <c r="H34" s="54"/>
      <c r="I34" s="9"/>
      <c r="J34" s="54"/>
      <c r="K34" s="9"/>
      <c r="L34" s="54"/>
      <c r="M34" s="9"/>
      <c r="N34" s="54"/>
      <c r="O34" s="9"/>
    </row>
    <row r="35" spans="1:15" x14ac:dyDescent="0.2">
      <c r="A35" s="55"/>
      <c r="B35" s="58" t="s">
        <v>426</v>
      </c>
      <c r="C35" s="9"/>
      <c r="D35" s="54"/>
      <c r="E35" s="9"/>
      <c r="F35" s="54"/>
      <c r="G35" s="9"/>
      <c r="H35" s="54"/>
      <c r="I35" s="9"/>
      <c r="J35" s="54"/>
      <c r="K35" s="9"/>
      <c r="L35" s="54"/>
      <c r="M35" s="9"/>
      <c r="N35" s="54"/>
      <c r="O35" s="9"/>
    </row>
    <row r="36" spans="1:15" x14ac:dyDescent="0.2">
      <c r="A36" s="55"/>
      <c r="B36" s="58" t="s">
        <v>427</v>
      </c>
      <c r="C36" s="9"/>
      <c r="D36" s="54"/>
      <c r="E36" s="9"/>
      <c r="F36" s="54"/>
      <c r="G36" s="9"/>
      <c r="H36" s="54"/>
      <c r="I36" s="9"/>
      <c r="J36" s="54"/>
      <c r="K36" s="9"/>
      <c r="L36" s="54"/>
      <c r="M36" s="9"/>
      <c r="N36" s="54"/>
      <c r="O36" s="9"/>
    </row>
    <row r="37" spans="1:15" x14ac:dyDescent="0.2">
      <c r="A37" s="55"/>
      <c r="B37" s="58" t="s">
        <v>433</v>
      </c>
      <c r="C37" s="9"/>
      <c r="D37" s="54"/>
      <c r="E37" s="9"/>
      <c r="F37" s="54"/>
      <c r="G37" s="9"/>
      <c r="H37" s="54"/>
      <c r="I37" s="9"/>
      <c r="J37" s="54"/>
      <c r="K37" s="9"/>
      <c r="L37" s="54"/>
      <c r="M37" s="9"/>
      <c r="N37" s="54"/>
      <c r="O37" s="9"/>
    </row>
    <row r="38" spans="1:15" x14ac:dyDescent="0.2">
      <c r="A38" s="55" t="s">
        <v>155</v>
      </c>
      <c r="B38" s="58"/>
      <c r="C38" s="21"/>
      <c r="D38" s="40">
        <f>SUM(C39:C44)/(COUNTIF(C39:C44,"&gt;0")+0.00000001)</f>
        <v>0</v>
      </c>
      <c r="E38" s="21"/>
      <c r="F38" s="40">
        <f>SUM(E39:E44)/(COUNTIF(E39:E44,"&gt;0")+0.00000001)</f>
        <v>0</v>
      </c>
      <c r="G38" s="21"/>
      <c r="H38" s="40">
        <f>SUM(G39:G44)/(COUNTIF(G39:G44,"&gt;0")+0.00000001)</f>
        <v>0</v>
      </c>
      <c r="I38" s="21"/>
      <c r="J38" s="40">
        <f>SUM(I39:I44)/(COUNTIF(I39:I44,"&gt;0")+0.00000001)</f>
        <v>0</v>
      </c>
      <c r="K38" s="21"/>
      <c r="L38" s="40">
        <f>SUM(K39:K44)/(COUNTIF(K39:K44,"&gt;0")+0.00000001)</f>
        <v>0</v>
      </c>
      <c r="M38" s="21"/>
      <c r="N38" s="40">
        <f>SUM(M39:M44)/(COUNTIF(M39:M44,"&gt;0")+0.00000001)</f>
        <v>0</v>
      </c>
      <c r="O38" s="9"/>
    </row>
    <row r="39" spans="1:15" ht="25.5" x14ac:dyDescent="0.2">
      <c r="A39" s="55"/>
      <c r="B39" s="58" t="s">
        <v>434</v>
      </c>
      <c r="C39" s="9"/>
      <c r="D39" s="54"/>
      <c r="E39" s="9"/>
      <c r="F39" s="54"/>
      <c r="G39" s="9"/>
      <c r="H39" s="54"/>
      <c r="I39" s="9"/>
      <c r="J39" s="54"/>
      <c r="K39" s="9"/>
      <c r="L39" s="54"/>
      <c r="M39" s="9"/>
      <c r="N39" s="54"/>
      <c r="O39" s="9"/>
    </row>
    <row r="40" spans="1:15" ht="25.5" x14ac:dyDescent="0.2">
      <c r="A40" s="55"/>
      <c r="B40" s="58" t="s">
        <v>435</v>
      </c>
      <c r="C40" s="9"/>
      <c r="D40" s="54"/>
      <c r="E40" s="9"/>
      <c r="F40" s="54"/>
      <c r="G40" s="9"/>
      <c r="H40" s="54"/>
      <c r="I40" s="9"/>
      <c r="J40" s="54"/>
      <c r="K40" s="9"/>
      <c r="L40" s="54"/>
      <c r="M40" s="9"/>
      <c r="N40" s="54"/>
      <c r="O40" s="9"/>
    </row>
    <row r="41" spans="1:15" ht="39" customHeight="1" x14ac:dyDescent="0.2">
      <c r="A41" s="55"/>
      <c r="B41" s="58" t="s">
        <v>436</v>
      </c>
      <c r="C41" s="9"/>
      <c r="D41" s="54"/>
      <c r="E41" s="9"/>
      <c r="F41" s="54"/>
      <c r="G41" s="9"/>
      <c r="H41" s="54"/>
      <c r="I41" s="9"/>
      <c r="J41" s="54"/>
      <c r="K41" s="9"/>
      <c r="L41" s="54"/>
      <c r="M41" s="9"/>
      <c r="N41" s="54"/>
      <c r="O41" s="9"/>
    </row>
    <row r="42" spans="1:15" x14ac:dyDescent="0.2">
      <c r="A42" s="55"/>
      <c r="B42" s="58" t="s">
        <v>437</v>
      </c>
      <c r="C42" s="9"/>
      <c r="D42" s="54"/>
      <c r="E42" s="9"/>
      <c r="F42" s="54"/>
      <c r="G42" s="9"/>
      <c r="H42" s="54"/>
      <c r="I42" s="9"/>
      <c r="J42" s="54"/>
      <c r="K42" s="9"/>
      <c r="L42" s="54"/>
      <c r="M42" s="9"/>
      <c r="N42" s="54"/>
      <c r="O42" s="9"/>
    </row>
    <row r="43" spans="1:15" x14ac:dyDescent="0.2">
      <c r="A43" s="55"/>
      <c r="B43" s="58" t="s">
        <v>438</v>
      </c>
      <c r="C43" s="9"/>
      <c r="D43" s="54"/>
      <c r="E43" s="9"/>
      <c r="F43" s="54"/>
      <c r="G43" s="9"/>
      <c r="H43" s="54"/>
      <c r="I43" s="9"/>
      <c r="J43" s="54"/>
      <c r="K43" s="9"/>
      <c r="L43" s="54"/>
      <c r="M43" s="9"/>
      <c r="N43" s="54"/>
      <c r="O43" s="9"/>
    </row>
    <row r="44" spans="1:15" x14ac:dyDescent="0.2">
      <c r="A44" s="55"/>
      <c r="B44" s="58" t="s">
        <v>439</v>
      </c>
      <c r="C44" s="9"/>
      <c r="D44" s="54"/>
      <c r="E44" s="9"/>
      <c r="F44" s="54"/>
      <c r="G44" s="9"/>
      <c r="H44" s="54"/>
      <c r="I44" s="9"/>
      <c r="J44" s="54"/>
      <c r="K44" s="9"/>
      <c r="L44" s="54"/>
      <c r="M44" s="9"/>
      <c r="N44" s="54"/>
      <c r="O44" s="9"/>
    </row>
    <row r="45" spans="1:15" x14ac:dyDescent="0.2">
      <c r="A45" s="55" t="s">
        <v>158</v>
      </c>
      <c r="B45" s="58"/>
      <c r="C45" s="21"/>
      <c r="D45" s="40">
        <f>SUM(C46:C48)/(COUNTIF(C46:C48,"&gt;0")+0.00000001)</f>
        <v>0</v>
      </c>
      <c r="E45" s="21"/>
      <c r="F45" s="40">
        <f>SUM(E46:E48)/(COUNTIF(E46:E48,"&gt;0")+0.00000001)</f>
        <v>0</v>
      </c>
      <c r="G45" s="21"/>
      <c r="H45" s="40">
        <f>SUM(G46:G48)/(COUNTIF(G46:G48,"&gt;0")+0.00000001)</f>
        <v>0</v>
      </c>
      <c r="I45" s="21"/>
      <c r="J45" s="40">
        <f>SUM(I46:I48)/(COUNTIF(I46:I48,"&gt;0")+0.00000001)</f>
        <v>0</v>
      </c>
      <c r="K45" s="21"/>
      <c r="L45" s="40">
        <f>SUM(K46:K48)/(COUNTIF(K46:K48,"&gt;0")+0.00000001)</f>
        <v>0</v>
      </c>
      <c r="M45" s="21"/>
      <c r="N45" s="40">
        <f>SUM(M46:M48)/(COUNTIF(M46:M48,"&gt;0")+0.00000001)</f>
        <v>0</v>
      </c>
      <c r="O45" s="9"/>
    </row>
    <row r="46" spans="1:15" ht="25.5" x14ac:dyDescent="0.2">
      <c r="A46" s="55"/>
      <c r="B46" s="58" t="s">
        <v>440</v>
      </c>
      <c r="C46" s="9"/>
      <c r="D46" s="54"/>
      <c r="E46" s="9"/>
      <c r="F46" s="54"/>
      <c r="G46" s="9"/>
      <c r="H46" s="54"/>
      <c r="I46" s="9"/>
      <c r="J46" s="54"/>
      <c r="K46" s="9"/>
      <c r="L46" s="54"/>
      <c r="M46" s="9"/>
      <c r="N46" s="54"/>
      <c r="O46" s="9"/>
    </row>
    <row r="47" spans="1:15" x14ac:dyDescent="0.2">
      <c r="A47" s="55"/>
      <c r="B47" s="58" t="s">
        <v>441</v>
      </c>
      <c r="C47" s="9"/>
      <c r="D47" s="54"/>
      <c r="E47" s="9"/>
      <c r="F47" s="54"/>
      <c r="G47" s="9"/>
      <c r="H47" s="54"/>
      <c r="I47" s="9"/>
      <c r="J47" s="54"/>
      <c r="K47" s="9"/>
      <c r="L47" s="54"/>
      <c r="M47" s="9"/>
      <c r="N47" s="54"/>
      <c r="O47" s="9"/>
    </row>
    <row r="48" spans="1:15" ht="25.5" x14ac:dyDescent="0.2">
      <c r="A48" s="55"/>
      <c r="B48" s="58" t="s">
        <v>442</v>
      </c>
      <c r="C48" s="9"/>
      <c r="D48" s="54"/>
      <c r="E48" s="9"/>
      <c r="F48" s="54"/>
      <c r="G48" s="9"/>
      <c r="H48" s="54"/>
      <c r="I48" s="9"/>
      <c r="J48" s="54"/>
      <c r="K48" s="9"/>
      <c r="L48" s="54"/>
      <c r="M48" s="9"/>
      <c r="N48" s="54"/>
      <c r="O48" s="9"/>
    </row>
    <row r="49" spans="1:15" x14ac:dyDescent="0.2">
      <c r="A49" s="55" t="s">
        <v>71</v>
      </c>
      <c r="B49" s="58"/>
      <c r="C49" s="21"/>
      <c r="D49" s="40">
        <f>SUM(C50:C64)/(COUNTIF(C50:C64,"&gt;0")+0.00000001)</f>
        <v>0</v>
      </c>
      <c r="E49" s="21"/>
      <c r="F49" s="40">
        <f>SUM(E50:E64)/(COUNTIF(E50:E64,"&gt;0")+0.00000001)</f>
        <v>0</v>
      </c>
      <c r="G49" s="21"/>
      <c r="H49" s="40">
        <f>SUM(G50:G64)/(COUNTIF(G50:G64,"&gt;0")+0.00000001)</f>
        <v>0</v>
      </c>
      <c r="I49" s="21"/>
      <c r="J49" s="40">
        <f>SUM(I50:I64)/(COUNTIF(I50:I64,"&gt;0")+0.00000001)</f>
        <v>0</v>
      </c>
      <c r="K49" s="21"/>
      <c r="L49" s="40">
        <f>SUM(K50:K64)/(COUNTIF(K50:K64,"&gt;0")+0.00000001)</f>
        <v>0</v>
      </c>
      <c r="M49" s="21"/>
      <c r="N49" s="40">
        <f>SUM(M50:M64)/(COUNTIF(M50:M64,"&gt;0")+0.00000001)</f>
        <v>0</v>
      </c>
      <c r="O49" s="9"/>
    </row>
    <row r="50" spans="1:15" x14ac:dyDescent="0.2">
      <c r="A50" s="55"/>
      <c r="B50" s="58" t="s">
        <v>443</v>
      </c>
      <c r="C50" s="9"/>
      <c r="D50" s="54"/>
      <c r="E50" s="9"/>
      <c r="F50" s="54"/>
      <c r="G50" s="9"/>
      <c r="H50" s="54"/>
      <c r="I50" s="9"/>
      <c r="J50" s="54"/>
      <c r="K50" s="9"/>
      <c r="L50" s="54"/>
      <c r="M50" s="9"/>
      <c r="N50" s="54"/>
      <c r="O50" s="9"/>
    </row>
    <row r="51" spans="1:15" x14ac:dyDescent="0.2">
      <c r="A51" s="55"/>
      <c r="B51" s="58" t="s">
        <v>444</v>
      </c>
      <c r="C51" s="9"/>
      <c r="D51" s="54"/>
      <c r="E51" s="9"/>
      <c r="F51" s="54"/>
      <c r="G51" s="9"/>
      <c r="H51" s="54"/>
      <c r="I51" s="9"/>
      <c r="J51" s="54"/>
      <c r="K51" s="9"/>
      <c r="L51" s="54"/>
      <c r="M51" s="9"/>
      <c r="N51" s="54"/>
      <c r="O51" s="9"/>
    </row>
    <row r="52" spans="1:15" x14ac:dyDescent="0.2">
      <c r="A52" s="55"/>
      <c r="B52" s="58" t="s">
        <v>445</v>
      </c>
      <c r="C52" s="9"/>
      <c r="D52" s="54"/>
      <c r="E52" s="9"/>
      <c r="F52" s="54"/>
      <c r="G52" s="9"/>
      <c r="H52" s="54"/>
      <c r="I52" s="9"/>
      <c r="J52" s="54"/>
      <c r="K52" s="9"/>
      <c r="L52" s="54"/>
      <c r="M52" s="9"/>
      <c r="N52" s="54"/>
      <c r="O52" s="9"/>
    </row>
    <row r="53" spans="1:15" x14ac:dyDescent="0.2">
      <c r="A53" s="55"/>
      <c r="B53" s="58" t="s">
        <v>446</v>
      </c>
      <c r="C53" s="9"/>
      <c r="D53" s="54"/>
      <c r="E53" s="9"/>
      <c r="F53" s="54"/>
      <c r="G53" s="9"/>
      <c r="H53" s="54"/>
      <c r="I53" s="9"/>
      <c r="J53" s="54"/>
      <c r="K53" s="9"/>
      <c r="L53" s="54"/>
      <c r="M53" s="9"/>
      <c r="N53" s="54"/>
      <c r="O53" s="9"/>
    </row>
    <row r="54" spans="1:15" ht="12.75" customHeight="1" x14ac:dyDescent="0.2">
      <c r="A54" s="55"/>
      <c r="B54" s="58" t="s">
        <v>447</v>
      </c>
      <c r="C54" s="9"/>
      <c r="D54" s="54"/>
      <c r="E54" s="9"/>
      <c r="F54" s="54"/>
      <c r="G54" s="9"/>
      <c r="H54" s="54"/>
      <c r="I54" s="9"/>
      <c r="J54" s="54"/>
      <c r="K54" s="9"/>
      <c r="L54" s="54"/>
      <c r="M54" s="9"/>
      <c r="N54" s="54"/>
      <c r="O54" s="9"/>
    </row>
    <row r="55" spans="1:15" x14ac:dyDescent="0.2">
      <c r="A55" s="55"/>
      <c r="B55" s="58" t="s">
        <v>448</v>
      </c>
      <c r="C55" s="9"/>
      <c r="D55" s="54"/>
      <c r="E55" s="9"/>
      <c r="F55" s="54"/>
      <c r="G55" s="9"/>
      <c r="H55" s="54"/>
      <c r="I55" s="9"/>
      <c r="J55" s="54"/>
      <c r="K55" s="9"/>
      <c r="L55" s="54"/>
      <c r="M55" s="9"/>
      <c r="N55" s="54"/>
      <c r="O55" s="9"/>
    </row>
    <row r="56" spans="1:15" x14ac:dyDescent="0.2">
      <c r="A56" s="55"/>
      <c r="B56" s="58" t="s">
        <v>449</v>
      </c>
      <c r="C56" s="9"/>
      <c r="D56" s="54"/>
      <c r="E56" s="9"/>
      <c r="F56" s="54"/>
      <c r="G56" s="9"/>
      <c r="H56" s="54"/>
      <c r="I56" s="9"/>
      <c r="J56" s="54"/>
      <c r="K56" s="9"/>
      <c r="L56" s="54"/>
      <c r="M56" s="9"/>
      <c r="N56" s="54"/>
      <c r="O56" s="9"/>
    </row>
    <row r="57" spans="1:15" x14ac:dyDescent="0.2">
      <c r="A57" s="55"/>
      <c r="B57" s="58" t="s">
        <v>450</v>
      </c>
      <c r="C57" s="9"/>
      <c r="D57" s="54"/>
      <c r="E57" s="9"/>
      <c r="F57" s="54"/>
      <c r="G57" s="9"/>
      <c r="H57" s="54"/>
      <c r="I57" s="9"/>
      <c r="J57" s="54"/>
      <c r="K57" s="9"/>
      <c r="L57" s="54"/>
      <c r="M57" s="9"/>
      <c r="N57" s="54"/>
      <c r="O57" s="9"/>
    </row>
    <row r="58" spans="1:15" x14ac:dyDescent="0.2">
      <c r="A58" s="55"/>
      <c r="B58" s="58" t="s">
        <v>451</v>
      </c>
      <c r="C58" s="9"/>
      <c r="D58" s="54"/>
      <c r="E58" s="9"/>
      <c r="F58" s="54"/>
      <c r="G58" s="9"/>
      <c r="H58" s="54"/>
      <c r="I58" s="9"/>
      <c r="J58" s="54"/>
      <c r="K58" s="9"/>
      <c r="L58" s="54"/>
      <c r="M58" s="9"/>
      <c r="N58" s="54"/>
      <c r="O58" s="9"/>
    </row>
    <row r="59" spans="1:15" x14ac:dyDescent="0.2">
      <c r="A59" s="55"/>
      <c r="B59" s="58" t="s">
        <v>452</v>
      </c>
      <c r="C59" s="9"/>
      <c r="D59" s="54"/>
      <c r="E59" s="9"/>
      <c r="F59" s="54"/>
      <c r="G59" s="9"/>
      <c r="H59" s="54"/>
      <c r="I59" s="9"/>
      <c r="J59" s="54"/>
      <c r="K59" s="9"/>
      <c r="L59" s="54"/>
      <c r="M59" s="9"/>
      <c r="N59" s="54"/>
      <c r="O59" s="9"/>
    </row>
    <row r="60" spans="1:15" x14ac:dyDescent="0.2">
      <c r="A60" s="55"/>
      <c r="B60" s="58" t="s">
        <v>453</v>
      </c>
      <c r="C60" s="9"/>
      <c r="D60" s="54"/>
      <c r="E60" s="9"/>
      <c r="F60" s="54"/>
      <c r="G60" s="9"/>
      <c r="H60" s="54"/>
      <c r="I60" s="9"/>
      <c r="J60" s="54"/>
      <c r="K60" s="9"/>
      <c r="L60" s="54"/>
      <c r="M60" s="9"/>
      <c r="N60" s="54"/>
      <c r="O60" s="9"/>
    </row>
    <row r="61" spans="1:15" ht="12.75" customHeight="1" x14ac:dyDescent="0.2">
      <c r="A61" s="55"/>
      <c r="B61" s="58" t="s">
        <v>454</v>
      </c>
      <c r="C61" s="9"/>
      <c r="D61" s="54"/>
      <c r="E61" s="9"/>
      <c r="F61" s="54"/>
      <c r="G61" s="9"/>
      <c r="H61" s="54"/>
      <c r="I61" s="9"/>
      <c r="J61" s="54"/>
      <c r="K61" s="9"/>
      <c r="L61" s="54"/>
      <c r="M61" s="9"/>
      <c r="N61" s="54"/>
      <c r="O61" s="9"/>
    </row>
    <row r="62" spans="1:15" x14ac:dyDescent="0.2">
      <c r="A62" s="55"/>
      <c r="B62" s="58" t="s">
        <v>455</v>
      </c>
      <c r="C62" s="9"/>
      <c r="D62" s="54"/>
      <c r="E62" s="9"/>
      <c r="F62" s="54"/>
      <c r="G62" s="9"/>
      <c r="H62" s="54"/>
      <c r="I62" s="9"/>
      <c r="J62" s="54"/>
      <c r="K62" s="9"/>
      <c r="L62" s="54"/>
      <c r="M62" s="9"/>
      <c r="N62" s="54"/>
      <c r="O62" s="9"/>
    </row>
    <row r="63" spans="1:15" ht="25.5" x14ac:dyDescent="0.2">
      <c r="A63" s="55"/>
      <c r="B63" s="58" t="s">
        <v>456</v>
      </c>
      <c r="C63" s="9"/>
      <c r="D63" s="54"/>
      <c r="E63" s="9"/>
      <c r="F63" s="54"/>
      <c r="G63" s="9"/>
      <c r="H63" s="54"/>
      <c r="I63" s="9"/>
      <c r="J63" s="54"/>
      <c r="K63" s="9"/>
      <c r="L63" s="54"/>
      <c r="M63" s="9"/>
      <c r="N63" s="54"/>
      <c r="O63" s="9"/>
    </row>
    <row r="64" spans="1:15" ht="25.5" x14ac:dyDescent="0.2">
      <c r="A64" s="55"/>
      <c r="B64" s="58" t="s">
        <v>457</v>
      </c>
      <c r="C64" s="9"/>
      <c r="D64" s="54"/>
      <c r="E64" s="9"/>
      <c r="F64" s="54"/>
      <c r="G64" s="9"/>
      <c r="H64" s="54"/>
      <c r="I64" s="9"/>
      <c r="J64" s="54"/>
      <c r="K64" s="9"/>
      <c r="L64" s="54"/>
      <c r="M64" s="9"/>
      <c r="N64" s="54"/>
      <c r="O64" s="9"/>
    </row>
    <row r="65" spans="1:15" x14ac:dyDescent="0.2">
      <c r="A65" s="55" t="s">
        <v>72</v>
      </c>
      <c r="B65" s="58"/>
      <c r="C65" s="21"/>
      <c r="D65" s="40">
        <f>SUM(C66:C79)/(COUNTIF(C66:C79,"&gt;0")+0.00000001)</f>
        <v>0</v>
      </c>
      <c r="E65" s="21"/>
      <c r="F65" s="40">
        <f>SUM(E66:E79)/(COUNTIF(E66:E79,"&gt;0")+0.00000001)</f>
        <v>0</v>
      </c>
      <c r="G65" s="21"/>
      <c r="H65" s="40">
        <f>SUM(G66:G79)/(COUNTIF(G66:G79,"&gt;0")+0.00000001)</f>
        <v>0</v>
      </c>
      <c r="I65" s="21"/>
      <c r="J65" s="40">
        <f>SUM(I66:I79)/(COUNTIF(I66:I79,"&gt;0")+0.00000001)</f>
        <v>0</v>
      </c>
      <c r="K65" s="21"/>
      <c r="L65" s="40">
        <f>SUM(K66:K79)/(COUNTIF(K66:K79,"&gt;0")+0.00000001)</f>
        <v>0</v>
      </c>
      <c r="M65" s="21"/>
      <c r="N65" s="40">
        <f>SUM(M66:M79)/(COUNTIF(M66:M79,"&gt;0")+0.00000001)</f>
        <v>0</v>
      </c>
      <c r="O65" s="9"/>
    </row>
    <row r="66" spans="1:15" ht="25.5" x14ac:dyDescent="0.2">
      <c r="A66" s="55"/>
      <c r="B66" s="58" t="s">
        <v>458</v>
      </c>
      <c r="C66" s="9"/>
      <c r="D66" s="54"/>
      <c r="E66" s="9"/>
      <c r="F66" s="54"/>
      <c r="G66" s="9"/>
      <c r="H66" s="54"/>
      <c r="I66" s="9"/>
      <c r="J66" s="54"/>
      <c r="K66" s="9"/>
      <c r="L66" s="54"/>
      <c r="M66" s="9"/>
      <c r="N66" s="54"/>
      <c r="O66" s="9"/>
    </row>
    <row r="67" spans="1:15" x14ac:dyDescent="0.2">
      <c r="A67" s="55"/>
      <c r="B67" s="58" t="s">
        <v>459</v>
      </c>
      <c r="C67" s="9"/>
      <c r="D67" s="54"/>
      <c r="E67" s="9"/>
      <c r="F67" s="54"/>
      <c r="G67" s="9"/>
      <c r="H67" s="54"/>
      <c r="I67" s="9"/>
      <c r="J67" s="54"/>
      <c r="K67" s="9"/>
      <c r="L67" s="54"/>
      <c r="M67" s="9"/>
      <c r="N67" s="54"/>
      <c r="O67" s="9"/>
    </row>
    <row r="68" spans="1:15" ht="25.5" x14ac:dyDescent="0.2">
      <c r="A68" s="55"/>
      <c r="B68" s="58" t="s">
        <v>460</v>
      </c>
      <c r="C68" s="9"/>
      <c r="D68" s="54"/>
      <c r="E68" s="9"/>
      <c r="F68" s="54"/>
      <c r="G68" s="9"/>
      <c r="H68" s="54"/>
      <c r="I68" s="9"/>
      <c r="J68" s="54"/>
      <c r="K68" s="9"/>
      <c r="L68" s="54"/>
      <c r="M68" s="9"/>
      <c r="N68" s="54"/>
      <c r="O68" s="9"/>
    </row>
    <row r="69" spans="1:15" ht="25.5" x14ac:dyDescent="0.2">
      <c r="A69" s="55"/>
      <c r="B69" s="58" t="s">
        <v>461</v>
      </c>
      <c r="C69" s="9"/>
      <c r="D69" s="54"/>
      <c r="E69" s="9"/>
      <c r="F69" s="54"/>
      <c r="G69" s="9"/>
      <c r="H69" s="54"/>
      <c r="I69" s="9"/>
      <c r="J69" s="54"/>
      <c r="K69" s="9"/>
      <c r="L69" s="54"/>
      <c r="M69" s="9"/>
      <c r="N69" s="54"/>
      <c r="O69" s="9"/>
    </row>
    <row r="70" spans="1:15" x14ac:dyDescent="0.2">
      <c r="A70" s="55"/>
      <c r="B70" s="58" t="s">
        <v>462</v>
      </c>
      <c r="C70" s="9"/>
      <c r="D70" s="54"/>
      <c r="E70" s="9"/>
      <c r="F70" s="54"/>
      <c r="G70" s="9"/>
      <c r="H70" s="54"/>
      <c r="I70" s="9"/>
      <c r="J70" s="54"/>
      <c r="K70" s="9"/>
      <c r="L70" s="54"/>
      <c r="M70" s="9"/>
      <c r="N70" s="54"/>
      <c r="O70" s="9"/>
    </row>
    <row r="71" spans="1:15" x14ac:dyDescent="0.2">
      <c r="A71" s="55"/>
      <c r="B71" s="58" t="s">
        <v>463</v>
      </c>
      <c r="C71" s="9"/>
      <c r="D71" s="54"/>
      <c r="E71" s="9"/>
      <c r="F71" s="54"/>
      <c r="G71" s="9"/>
      <c r="H71" s="54"/>
      <c r="I71" s="9"/>
      <c r="J71" s="54"/>
      <c r="K71" s="9"/>
      <c r="L71" s="54"/>
      <c r="M71" s="9"/>
      <c r="N71" s="54"/>
      <c r="O71" s="9"/>
    </row>
    <row r="72" spans="1:15" x14ac:dyDescent="0.2">
      <c r="A72" s="55"/>
      <c r="B72" s="58" t="s">
        <v>464</v>
      </c>
      <c r="C72" s="9"/>
      <c r="D72" s="54"/>
      <c r="E72" s="9"/>
      <c r="F72" s="54"/>
      <c r="G72" s="9"/>
      <c r="H72" s="54"/>
      <c r="I72" s="9"/>
      <c r="J72" s="54"/>
      <c r="K72" s="9"/>
      <c r="L72" s="54"/>
      <c r="M72" s="9"/>
      <c r="N72" s="54"/>
      <c r="O72" s="9"/>
    </row>
    <row r="73" spans="1:15" ht="25.5" x14ac:dyDescent="0.2">
      <c r="A73" s="55"/>
      <c r="B73" s="58" t="s">
        <v>465</v>
      </c>
      <c r="C73" s="9"/>
      <c r="D73" s="54"/>
      <c r="E73" s="9"/>
      <c r="F73" s="54"/>
      <c r="G73" s="9"/>
      <c r="H73" s="54"/>
      <c r="I73" s="9"/>
      <c r="J73" s="54"/>
      <c r="K73" s="9"/>
      <c r="L73" s="54"/>
      <c r="M73" s="9"/>
      <c r="N73" s="54"/>
      <c r="O73" s="9"/>
    </row>
    <row r="74" spans="1:15" ht="25.5" x14ac:dyDescent="0.2">
      <c r="A74" s="55"/>
      <c r="B74" s="58" t="s">
        <v>466</v>
      </c>
      <c r="C74" s="14"/>
      <c r="D74" s="35"/>
      <c r="E74" s="14"/>
      <c r="F74" s="35"/>
      <c r="G74" s="14"/>
      <c r="H74" s="35"/>
      <c r="I74" s="14"/>
      <c r="J74" s="35"/>
      <c r="K74" s="14"/>
      <c r="L74" s="35"/>
      <c r="M74" s="14"/>
      <c r="N74" s="35"/>
      <c r="O74" s="9"/>
    </row>
    <row r="75" spans="1:15" ht="11.25" customHeight="1" x14ac:dyDescent="0.2">
      <c r="A75" s="55"/>
      <c r="B75" s="58" t="s">
        <v>467</v>
      </c>
      <c r="C75" s="9"/>
      <c r="D75" s="54"/>
      <c r="E75" s="9"/>
      <c r="F75" s="54"/>
      <c r="G75" s="9"/>
      <c r="H75" s="54"/>
      <c r="I75" s="9"/>
      <c r="J75" s="54"/>
      <c r="K75" s="9"/>
      <c r="L75" s="54"/>
      <c r="M75" s="9"/>
      <c r="N75" s="54"/>
      <c r="O75" s="9"/>
    </row>
    <row r="76" spans="1:15" x14ac:dyDescent="0.2">
      <c r="A76" s="55"/>
      <c r="B76" s="58" t="s">
        <v>468</v>
      </c>
      <c r="C76" s="9"/>
      <c r="D76" s="54"/>
      <c r="E76" s="9"/>
      <c r="F76" s="54"/>
      <c r="G76" s="9"/>
      <c r="H76" s="54"/>
      <c r="I76" s="9"/>
      <c r="J76" s="54"/>
      <c r="K76" s="9"/>
      <c r="L76" s="54"/>
      <c r="M76" s="9"/>
      <c r="N76" s="54"/>
      <c r="O76" s="9"/>
    </row>
    <row r="77" spans="1:15" ht="25.5" x14ac:dyDescent="0.2">
      <c r="A77" s="55"/>
      <c r="B77" s="58" t="s">
        <v>469</v>
      </c>
      <c r="C77" s="9"/>
      <c r="D77" s="54"/>
      <c r="E77" s="9"/>
      <c r="F77" s="54"/>
      <c r="G77" s="9"/>
      <c r="H77" s="54"/>
      <c r="I77" s="9"/>
      <c r="J77" s="54"/>
      <c r="K77" s="9"/>
      <c r="L77" s="54"/>
      <c r="M77" s="9"/>
      <c r="N77" s="54"/>
      <c r="O77" s="9"/>
    </row>
    <row r="78" spans="1:15" x14ac:dyDescent="0.2">
      <c r="A78" s="55"/>
      <c r="B78" s="58" t="s">
        <v>470</v>
      </c>
      <c r="C78" s="9"/>
      <c r="D78" s="54"/>
      <c r="E78" s="9"/>
      <c r="F78" s="54"/>
      <c r="G78" s="9"/>
      <c r="H78" s="54"/>
      <c r="I78" s="9"/>
      <c r="J78" s="54"/>
      <c r="K78" s="9"/>
      <c r="L78" s="54"/>
      <c r="M78" s="9"/>
      <c r="N78" s="54"/>
      <c r="O78" s="9"/>
    </row>
    <row r="79" spans="1:15" x14ac:dyDescent="0.2">
      <c r="A79" s="55"/>
      <c r="B79" s="58" t="s">
        <v>427</v>
      </c>
      <c r="C79" s="9"/>
      <c r="D79" s="54"/>
      <c r="E79" s="9"/>
      <c r="F79" s="54"/>
      <c r="G79" s="9"/>
      <c r="H79" s="54"/>
      <c r="I79" s="9"/>
      <c r="J79" s="54"/>
      <c r="K79" s="9"/>
      <c r="L79" s="54"/>
      <c r="M79" s="9"/>
      <c r="N79" s="54"/>
      <c r="O79" s="9"/>
    </row>
    <row r="80" spans="1:15" x14ac:dyDescent="0.2">
      <c r="A80" s="55"/>
      <c r="B80" s="44" t="s">
        <v>64</v>
      </c>
      <c r="C80" s="21"/>
      <c r="D80" s="40">
        <f>D3+D4+D22+D38+D45+D49+D65</f>
        <v>0</v>
      </c>
      <c r="E80" s="21"/>
      <c r="F80" s="40">
        <f>F3+F4+F22+F38+F45+F49+F65</f>
        <v>0</v>
      </c>
      <c r="G80" s="21"/>
      <c r="H80" s="40">
        <f>H3+H4+H22+H38+H45+H49+H65</f>
        <v>0</v>
      </c>
      <c r="I80" s="21"/>
      <c r="J80" s="40">
        <f>J3+J4+J22+J38+J45+J49+J65</f>
        <v>0</v>
      </c>
      <c r="K80" s="21"/>
      <c r="L80" s="40">
        <f>L3+L4+L22+L38+L45+L49+L65</f>
        <v>0</v>
      </c>
      <c r="M80" s="21"/>
      <c r="N80" s="40">
        <f>N3+N4+N22+N38+N45+N49+N65</f>
        <v>0</v>
      </c>
      <c r="O80" s="9"/>
    </row>
    <row r="81" spans="1:15" x14ac:dyDescent="0.2">
      <c r="A81" s="55"/>
      <c r="B81" s="44" t="s">
        <v>65</v>
      </c>
      <c r="C81" s="21"/>
      <c r="D81" s="40">
        <f>D80/(COUNTIF(D3:D65,"&gt;0")+0.00000001)</f>
        <v>0</v>
      </c>
      <c r="E81" s="21"/>
      <c r="F81" s="40">
        <f>F80/(COUNTIF(F3:F65,"&gt;0")+0.00000001)</f>
        <v>0</v>
      </c>
      <c r="G81" s="21"/>
      <c r="H81" s="40">
        <f>H80/(COUNTIF(H3:H65,"&gt;0")+0.00000001)</f>
        <v>0</v>
      </c>
      <c r="I81" s="21"/>
      <c r="J81" s="40">
        <f>J80/(COUNTIF(J3:J65,"&gt;0")+0.00000001)</f>
        <v>0</v>
      </c>
      <c r="K81" s="21"/>
      <c r="L81" s="40">
        <f>L80/(COUNTIF(L3:L65,"&gt;0")+0.00000001)</f>
        <v>0</v>
      </c>
      <c r="M81" s="21"/>
      <c r="N81" s="40">
        <f>N80/(COUNTIF(N3:N65,"&gt;0")+0.00000001)</f>
        <v>0</v>
      </c>
      <c r="O81" s="9"/>
    </row>
    <row r="82" spans="1:15" x14ac:dyDescent="0.2">
      <c r="A82" s="55"/>
      <c r="B82" s="44" t="s">
        <v>66</v>
      </c>
      <c r="C82" s="21"/>
      <c r="D82" s="40">
        <f>D81/5*100</f>
        <v>0</v>
      </c>
      <c r="E82" s="21"/>
      <c r="F82" s="40">
        <f>F81/5*100</f>
        <v>0</v>
      </c>
      <c r="G82" s="21"/>
      <c r="H82" s="40">
        <f>H81/5*100</f>
        <v>0</v>
      </c>
      <c r="I82" s="21"/>
      <c r="J82" s="40">
        <f>J81/5*100</f>
        <v>0</v>
      </c>
      <c r="K82" s="21"/>
      <c r="L82" s="40">
        <f>L81/5*100</f>
        <v>0</v>
      </c>
      <c r="M82" s="21"/>
      <c r="N82" s="40">
        <f>N81/5*100</f>
        <v>0</v>
      </c>
      <c r="O82" s="9"/>
    </row>
    <row r="83" spans="1:15" x14ac:dyDescent="0.2">
      <c r="A83" s="49" t="s">
        <v>55</v>
      </c>
      <c r="B83" s="58"/>
      <c r="C83" s="55"/>
      <c r="D83" s="55"/>
      <c r="E83" s="55"/>
      <c r="F83" s="55"/>
      <c r="G83" s="55"/>
      <c r="H83" s="55"/>
      <c r="I83" s="55"/>
      <c r="J83" s="55"/>
      <c r="K83" s="55"/>
      <c r="L83" s="55"/>
      <c r="M83" s="55"/>
      <c r="N83" s="55"/>
      <c r="O83" s="9"/>
    </row>
    <row r="84" spans="1:15" x14ac:dyDescent="0.2">
      <c r="A84" s="36" t="s">
        <v>103</v>
      </c>
      <c r="B84" s="58"/>
      <c r="C84" s="55"/>
      <c r="D84" s="55"/>
      <c r="E84" s="55"/>
      <c r="F84" s="55"/>
      <c r="G84" s="55"/>
      <c r="H84" s="55"/>
      <c r="I84" s="55"/>
      <c r="J84" s="55"/>
      <c r="K84" s="55"/>
      <c r="L84" s="55"/>
      <c r="M84" s="55"/>
      <c r="N84" s="55"/>
      <c r="O84" s="9"/>
    </row>
    <row r="85" spans="1:15" x14ac:dyDescent="0.2">
      <c r="A85" s="36" t="s">
        <v>56</v>
      </c>
      <c r="B85" s="58"/>
      <c r="C85" s="55"/>
      <c r="D85" s="55"/>
      <c r="E85" s="55"/>
      <c r="F85" s="55"/>
      <c r="G85" s="55"/>
      <c r="H85" s="55"/>
      <c r="I85" s="55"/>
      <c r="J85" s="55"/>
      <c r="K85" s="55"/>
      <c r="L85" s="55"/>
      <c r="M85" s="55"/>
      <c r="N85" s="55"/>
      <c r="O85" s="9"/>
    </row>
    <row r="86" spans="1:15" x14ac:dyDescent="0.2">
      <c r="A86" s="36" t="s">
        <v>57</v>
      </c>
      <c r="B86" s="58"/>
      <c r="C86" s="55"/>
      <c r="D86" s="55"/>
      <c r="E86" s="55"/>
      <c r="F86" s="55"/>
      <c r="G86" s="55"/>
      <c r="H86" s="55"/>
      <c r="I86" s="55"/>
      <c r="J86" s="55"/>
      <c r="K86" s="55"/>
      <c r="L86" s="55"/>
      <c r="M86" s="55"/>
      <c r="N86" s="55"/>
      <c r="O86" s="9"/>
    </row>
    <row r="87" spans="1:15" x14ac:dyDescent="0.2">
      <c r="A87" s="36" t="s">
        <v>58</v>
      </c>
      <c r="B87" s="58"/>
      <c r="C87" s="55"/>
      <c r="D87" s="55"/>
      <c r="E87" s="55"/>
      <c r="F87" s="55"/>
      <c r="G87" s="55"/>
      <c r="H87" s="55"/>
      <c r="I87" s="55"/>
      <c r="J87" s="55"/>
      <c r="K87" s="55"/>
      <c r="L87" s="55"/>
      <c r="M87" s="55"/>
      <c r="N87" s="55"/>
      <c r="O87" s="9"/>
    </row>
    <row r="88" spans="1:15" x14ac:dyDescent="0.2">
      <c r="A88" s="36" t="s">
        <v>59</v>
      </c>
      <c r="B88" s="58"/>
      <c r="C88" s="55"/>
      <c r="D88" s="55"/>
      <c r="E88" s="55"/>
      <c r="F88" s="55"/>
      <c r="G88" s="55"/>
      <c r="H88" s="55"/>
      <c r="I88" s="55"/>
      <c r="J88" s="55"/>
      <c r="K88" s="55"/>
      <c r="L88" s="55"/>
      <c r="M88" s="55"/>
      <c r="N88" s="55"/>
      <c r="O88" s="9"/>
    </row>
    <row r="89" spans="1:15" x14ac:dyDescent="0.2">
      <c r="A89" s="36" t="s">
        <v>60</v>
      </c>
      <c r="B89" s="58"/>
      <c r="C89" s="55"/>
      <c r="D89" s="55"/>
      <c r="E89" s="55"/>
      <c r="F89" s="55"/>
      <c r="G89" s="55"/>
      <c r="H89" s="55"/>
      <c r="I89" s="55"/>
      <c r="J89" s="55"/>
      <c r="K89" s="55"/>
      <c r="L89" s="55"/>
      <c r="M89" s="55"/>
      <c r="N89" s="55"/>
      <c r="O89" s="9"/>
    </row>
    <row r="90" spans="1:15" x14ac:dyDescent="0.2">
      <c r="A90" s="57" t="s">
        <v>139</v>
      </c>
      <c r="B90" s="58"/>
      <c r="C90" s="98" t="str">
        <f>Front!H1</f>
        <v>Date</v>
      </c>
      <c r="D90" s="99"/>
      <c r="E90" s="98" t="str">
        <f>Front!I1</f>
        <v>Date</v>
      </c>
      <c r="F90" s="99"/>
      <c r="G90" s="98" t="str">
        <f>Front!J1</f>
        <v>Date</v>
      </c>
      <c r="H90" s="99"/>
      <c r="I90" s="98" t="str">
        <f>Front!K1</f>
        <v>Date</v>
      </c>
      <c r="J90" s="99"/>
      <c r="K90" s="98" t="str">
        <f>Front!L1</f>
        <v>Date</v>
      </c>
      <c r="L90" s="99"/>
      <c r="M90" s="98" t="str">
        <f>Front!M1</f>
        <v>Date</v>
      </c>
      <c r="N90" s="99"/>
      <c r="O90" s="18" t="s">
        <v>97</v>
      </c>
    </row>
    <row r="91" spans="1:15" ht="27" customHeight="1" x14ac:dyDescent="0.2">
      <c r="A91" s="55"/>
      <c r="B91" s="58"/>
      <c r="C91" s="51" t="s">
        <v>27</v>
      </c>
      <c r="D91" s="39" t="s">
        <v>28</v>
      </c>
      <c r="E91" s="51" t="s">
        <v>27</v>
      </c>
      <c r="F91" s="39" t="s">
        <v>28</v>
      </c>
      <c r="G91" s="51" t="s">
        <v>27</v>
      </c>
      <c r="H91" s="39" t="s">
        <v>28</v>
      </c>
      <c r="I91" s="51" t="s">
        <v>27</v>
      </c>
      <c r="J91" s="39" t="s">
        <v>28</v>
      </c>
      <c r="K91" s="51" t="s">
        <v>27</v>
      </c>
      <c r="L91" s="39" t="s">
        <v>28</v>
      </c>
      <c r="M91" s="51" t="s">
        <v>27</v>
      </c>
      <c r="N91" s="39" t="s">
        <v>28</v>
      </c>
      <c r="O91" s="9"/>
    </row>
    <row r="92" spans="1:15" x14ac:dyDescent="0.2">
      <c r="A92" s="55" t="s">
        <v>67</v>
      </c>
      <c r="B92" s="58"/>
      <c r="C92" s="9"/>
      <c r="D92" s="40">
        <f>C92</f>
        <v>0</v>
      </c>
      <c r="E92" s="9"/>
      <c r="F92" s="40">
        <f>E92</f>
        <v>0</v>
      </c>
      <c r="G92" s="9"/>
      <c r="H92" s="40">
        <f>G92</f>
        <v>0</v>
      </c>
      <c r="I92" s="9"/>
      <c r="J92" s="40">
        <f>I92</f>
        <v>0</v>
      </c>
      <c r="K92" s="9"/>
      <c r="L92" s="40">
        <f>K92</f>
        <v>0</v>
      </c>
      <c r="M92" s="9"/>
      <c r="N92" s="40">
        <f>M92</f>
        <v>0</v>
      </c>
      <c r="O92" s="9"/>
    </row>
    <row r="93" spans="1:15" x14ac:dyDescent="0.2">
      <c r="A93" s="55" t="s">
        <v>69</v>
      </c>
      <c r="B93" s="58"/>
      <c r="C93" s="21"/>
      <c r="D93" s="40">
        <f>SUM(C94:C110)/(COUNTIF(C94:C110,"&gt;0")+0.00000001)</f>
        <v>0</v>
      </c>
      <c r="E93" s="21"/>
      <c r="F93" s="40">
        <f>SUM(E94:E110)/(COUNTIF(E94:E110,"&gt;0")+0.00000001)</f>
        <v>0</v>
      </c>
      <c r="G93" s="21"/>
      <c r="H93" s="40">
        <f>SUM(G94:G110)/(COUNTIF(G94:G110,"&gt;0")+0.00000001)</f>
        <v>0</v>
      </c>
      <c r="I93" s="21"/>
      <c r="J93" s="40">
        <f>SUM(I94:I110)/(COUNTIF(I94:I110,"&gt;0")+0.00000001)</f>
        <v>0</v>
      </c>
      <c r="K93" s="21"/>
      <c r="L93" s="40">
        <f>SUM(K94:K110)/(COUNTIF(K94:K110,"&gt;0")+0.00000001)</f>
        <v>0</v>
      </c>
      <c r="M93" s="21"/>
      <c r="N93" s="40">
        <f>SUM(M94:M110)/(COUNTIF(M94:M110,"&gt;0")+0.00000001)</f>
        <v>0</v>
      </c>
      <c r="O93" s="9"/>
    </row>
    <row r="94" spans="1:15" x14ac:dyDescent="0.2">
      <c r="A94" s="55"/>
      <c r="B94" s="58" t="s">
        <v>414</v>
      </c>
      <c r="C94" s="14"/>
      <c r="D94" s="54"/>
      <c r="E94" s="14"/>
      <c r="F94" s="54"/>
      <c r="G94" s="14"/>
      <c r="H94" s="54"/>
      <c r="I94" s="14"/>
      <c r="J94" s="54"/>
      <c r="K94" s="14"/>
      <c r="L94" s="54"/>
      <c r="M94" s="14"/>
      <c r="N94" s="54"/>
      <c r="O94" s="9"/>
    </row>
    <row r="95" spans="1:15" x14ac:dyDescent="0.2">
      <c r="A95" s="55"/>
      <c r="B95" s="58" t="s">
        <v>415</v>
      </c>
      <c r="C95" s="9"/>
      <c r="D95" s="54"/>
      <c r="E95" s="9"/>
      <c r="F95" s="54"/>
      <c r="G95" s="9"/>
      <c r="H95" s="54"/>
      <c r="I95" s="9"/>
      <c r="J95" s="54"/>
      <c r="K95" s="9"/>
      <c r="L95" s="54"/>
      <c r="M95" s="9"/>
      <c r="N95" s="54"/>
      <c r="O95" s="9"/>
    </row>
    <row r="96" spans="1:15" x14ac:dyDescent="0.2">
      <c r="A96" s="55"/>
      <c r="B96" s="58" t="s">
        <v>416</v>
      </c>
      <c r="C96" s="9"/>
      <c r="D96" s="54"/>
      <c r="E96" s="9"/>
      <c r="F96" s="54"/>
      <c r="G96" s="9"/>
      <c r="H96" s="54"/>
      <c r="I96" s="9"/>
      <c r="J96" s="54"/>
      <c r="K96" s="9"/>
      <c r="L96" s="54"/>
      <c r="M96" s="9"/>
      <c r="N96" s="54"/>
      <c r="O96" s="9"/>
    </row>
    <row r="97" spans="1:15" x14ac:dyDescent="0.2">
      <c r="A97" s="55"/>
      <c r="B97" s="58" t="s">
        <v>417</v>
      </c>
      <c r="C97" s="9"/>
      <c r="D97" s="54"/>
      <c r="E97" s="9"/>
      <c r="F97" s="54"/>
      <c r="G97" s="9"/>
      <c r="H97" s="54"/>
      <c r="I97" s="9"/>
      <c r="J97" s="54"/>
      <c r="K97" s="9"/>
      <c r="L97" s="54"/>
      <c r="M97" s="9"/>
      <c r="N97" s="54"/>
      <c r="O97" s="9"/>
    </row>
    <row r="98" spans="1:15" x14ac:dyDescent="0.2">
      <c r="A98" s="55"/>
      <c r="B98" s="58" t="s">
        <v>418</v>
      </c>
      <c r="C98" s="9"/>
      <c r="D98" s="54"/>
      <c r="E98" s="9"/>
      <c r="F98" s="54"/>
      <c r="G98" s="9"/>
      <c r="H98" s="54"/>
      <c r="I98" s="9"/>
      <c r="J98" s="54"/>
      <c r="K98" s="9"/>
      <c r="L98" s="54"/>
      <c r="M98" s="9"/>
      <c r="N98" s="54"/>
      <c r="O98" s="9"/>
    </row>
    <row r="99" spans="1:15" x14ac:dyDescent="0.2">
      <c r="A99" s="55"/>
      <c r="B99" s="58" t="s">
        <v>419</v>
      </c>
      <c r="C99" s="9"/>
      <c r="D99" s="54"/>
      <c r="E99" s="9"/>
      <c r="F99" s="54"/>
      <c r="G99" s="9"/>
      <c r="H99" s="54"/>
      <c r="I99" s="9"/>
      <c r="J99" s="54"/>
      <c r="K99" s="9"/>
      <c r="L99" s="54"/>
      <c r="M99" s="9"/>
      <c r="N99" s="54"/>
      <c r="O99" s="9"/>
    </row>
    <row r="100" spans="1:15" x14ac:dyDescent="0.2">
      <c r="A100" s="55"/>
      <c r="B100" s="58" t="s">
        <v>420</v>
      </c>
      <c r="C100" s="9"/>
      <c r="D100" s="54"/>
      <c r="E100" s="9"/>
      <c r="F100" s="54"/>
      <c r="G100" s="9"/>
      <c r="H100" s="54"/>
      <c r="I100" s="9"/>
      <c r="J100" s="54"/>
      <c r="K100" s="9"/>
      <c r="L100" s="54"/>
      <c r="M100" s="9"/>
      <c r="N100" s="54"/>
      <c r="O100" s="9"/>
    </row>
    <row r="101" spans="1:15" x14ac:dyDescent="0.2">
      <c r="A101" s="55"/>
      <c r="B101" s="58" t="s">
        <v>421</v>
      </c>
      <c r="C101" s="9"/>
      <c r="D101" s="54"/>
      <c r="E101" s="9"/>
      <c r="F101" s="54"/>
      <c r="G101" s="9"/>
      <c r="H101" s="54"/>
      <c r="I101" s="9"/>
      <c r="J101" s="54"/>
      <c r="K101" s="9"/>
      <c r="L101" s="54"/>
      <c r="M101" s="9"/>
      <c r="N101" s="54"/>
      <c r="O101" s="9"/>
    </row>
    <row r="102" spans="1:15" x14ac:dyDescent="0.2">
      <c r="A102" s="55"/>
      <c r="B102" s="58" t="s">
        <v>422</v>
      </c>
      <c r="C102" s="9"/>
      <c r="D102" s="54"/>
      <c r="E102" s="9"/>
      <c r="F102" s="54"/>
      <c r="G102" s="9"/>
      <c r="H102" s="54"/>
      <c r="I102" s="9"/>
      <c r="J102" s="54"/>
      <c r="K102" s="9"/>
      <c r="L102" s="54"/>
      <c r="M102" s="9"/>
      <c r="N102" s="54"/>
      <c r="O102" s="9"/>
    </row>
    <row r="103" spans="1:15" ht="25.5" x14ac:dyDescent="0.2">
      <c r="A103" s="55"/>
      <c r="B103" s="58" t="s">
        <v>423</v>
      </c>
      <c r="C103" s="9"/>
      <c r="D103" s="54"/>
      <c r="E103" s="9"/>
      <c r="F103" s="54"/>
      <c r="G103" s="9"/>
      <c r="H103" s="54"/>
      <c r="I103" s="9"/>
      <c r="J103" s="54"/>
      <c r="K103" s="9"/>
      <c r="L103" s="54"/>
      <c r="M103" s="9"/>
      <c r="N103" s="54"/>
      <c r="O103" s="9"/>
    </row>
    <row r="104" spans="1:15" x14ac:dyDescent="0.2">
      <c r="A104" s="55"/>
      <c r="B104" s="58" t="s">
        <v>424</v>
      </c>
      <c r="C104" s="9"/>
      <c r="D104" s="54"/>
      <c r="E104" s="9"/>
      <c r="F104" s="54"/>
      <c r="G104" s="9"/>
      <c r="H104" s="54"/>
      <c r="I104" s="9"/>
      <c r="J104" s="54"/>
      <c r="K104" s="9"/>
      <c r="L104" s="54"/>
      <c r="M104" s="9"/>
      <c r="N104" s="54"/>
      <c r="O104" s="9"/>
    </row>
    <row r="105" spans="1:15" ht="25.5" x14ac:dyDescent="0.2">
      <c r="A105" s="55"/>
      <c r="B105" s="58" t="s">
        <v>425</v>
      </c>
      <c r="C105" s="9"/>
      <c r="D105" s="54"/>
      <c r="E105" s="9"/>
      <c r="F105" s="54"/>
      <c r="G105" s="9"/>
      <c r="H105" s="54"/>
      <c r="I105" s="9"/>
      <c r="J105" s="54"/>
      <c r="K105" s="9"/>
      <c r="L105" s="54"/>
      <c r="M105" s="9"/>
      <c r="N105" s="54"/>
      <c r="O105" s="9"/>
    </row>
    <row r="106" spans="1:15" x14ac:dyDescent="0.2">
      <c r="A106" s="55"/>
      <c r="B106" s="58" t="s">
        <v>426</v>
      </c>
      <c r="C106" s="9"/>
      <c r="D106" s="54"/>
      <c r="E106" s="9"/>
      <c r="F106" s="54"/>
      <c r="G106" s="9"/>
      <c r="H106" s="54"/>
      <c r="I106" s="9"/>
      <c r="J106" s="54"/>
      <c r="K106" s="9"/>
      <c r="L106" s="54"/>
      <c r="M106" s="9"/>
      <c r="N106" s="54"/>
      <c r="O106" s="9"/>
    </row>
    <row r="107" spans="1:15" x14ac:dyDescent="0.2">
      <c r="A107" s="55"/>
      <c r="B107" s="58" t="s">
        <v>427</v>
      </c>
      <c r="C107" s="9"/>
      <c r="D107" s="54"/>
      <c r="E107" s="9"/>
      <c r="F107" s="54"/>
      <c r="G107" s="9"/>
      <c r="H107" s="54"/>
      <c r="I107" s="9"/>
      <c r="J107" s="54"/>
      <c r="K107" s="9"/>
      <c r="L107" s="54"/>
      <c r="M107" s="9"/>
      <c r="N107" s="54"/>
      <c r="O107" s="9"/>
    </row>
    <row r="108" spans="1:15" ht="25.5" x14ac:dyDescent="0.2">
      <c r="A108" s="55"/>
      <c r="B108" s="58" t="s">
        <v>428</v>
      </c>
      <c r="C108" s="9"/>
      <c r="D108" s="54"/>
      <c r="E108" s="9"/>
      <c r="F108" s="54"/>
      <c r="G108" s="9"/>
      <c r="H108" s="54"/>
      <c r="I108" s="9"/>
      <c r="J108" s="54"/>
      <c r="K108" s="9"/>
      <c r="L108" s="54"/>
      <c r="M108" s="9"/>
      <c r="N108" s="54"/>
      <c r="O108" s="9"/>
    </row>
    <row r="109" spans="1:15" ht="38.25" x14ac:dyDescent="0.2">
      <c r="A109" s="55"/>
      <c r="B109" s="58" t="s">
        <v>429</v>
      </c>
      <c r="C109" s="9"/>
      <c r="D109" s="54"/>
      <c r="E109" s="9"/>
      <c r="F109" s="54"/>
      <c r="G109" s="9"/>
      <c r="H109" s="54"/>
      <c r="I109" s="9"/>
      <c r="J109" s="54"/>
      <c r="K109" s="9"/>
      <c r="L109" s="54"/>
      <c r="M109" s="9"/>
      <c r="N109" s="54"/>
      <c r="O109" s="9"/>
    </row>
    <row r="110" spans="1:15" ht="25.5" x14ac:dyDescent="0.2">
      <c r="A110" s="55"/>
      <c r="B110" s="58" t="s">
        <v>430</v>
      </c>
      <c r="C110" s="9"/>
      <c r="D110" s="54"/>
      <c r="E110" s="9"/>
      <c r="F110" s="54"/>
      <c r="G110" s="9"/>
      <c r="H110" s="54"/>
      <c r="I110" s="9"/>
      <c r="J110" s="54"/>
      <c r="K110" s="9"/>
      <c r="L110" s="54"/>
      <c r="M110" s="9"/>
      <c r="N110" s="54"/>
      <c r="O110" s="9"/>
    </row>
    <row r="111" spans="1:15" x14ac:dyDescent="0.2">
      <c r="A111" s="55" t="s">
        <v>70</v>
      </c>
      <c r="B111" s="58"/>
      <c r="C111" s="21"/>
      <c r="D111" s="40">
        <f>SUM(C112:C126)/(COUNTIF(C112:C126,"&gt;0")+0.00000001)</f>
        <v>0</v>
      </c>
      <c r="E111" s="21"/>
      <c r="F111" s="40">
        <f>SUM(E112:E126)/(COUNTIF(E112:E126,"&gt;0")+0.00000001)</f>
        <v>0</v>
      </c>
      <c r="G111" s="21"/>
      <c r="H111" s="40">
        <f>SUM(G112:G126)/(COUNTIF(G112:G126,"&gt;0")+0.00000001)</f>
        <v>0</v>
      </c>
      <c r="I111" s="21"/>
      <c r="J111" s="40">
        <f>SUM(I112:I126)/(COUNTIF(I112:I126,"&gt;0")+0.00000001)</f>
        <v>0</v>
      </c>
      <c r="K111" s="21"/>
      <c r="L111" s="40">
        <f>SUM(K112:K126)/(COUNTIF(K112:K126,"&gt;0")+0.00000001)</f>
        <v>0</v>
      </c>
      <c r="M111" s="21"/>
      <c r="N111" s="40">
        <f>SUM(M112:M126)/(COUNTIF(M112:M126,"&gt;0")+0.00000001)</f>
        <v>0</v>
      </c>
      <c r="O111" s="9"/>
    </row>
    <row r="112" spans="1:15" x14ac:dyDescent="0.2">
      <c r="A112" s="55"/>
      <c r="B112" s="58" t="s">
        <v>414</v>
      </c>
      <c r="C112" s="9"/>
      <c r="D112" s="54"/>
      <c r="E112" s="9"/>
      <c r="F112" s="54"/>
      <c r="G112" s="9"/>
      <c r="H112" s="54"/>
      <c r="I112" s="9"/>
      <c r="J112" s="54"/>
      <c r="K112" s="9"/>
      <c r="L112" s="54"/>
      <c r="M112" s="9"/>
      <c r="N112" s="54"/>
      <c r="O112" s="9"/>
    </row>
    <row r="113" spans="1:15" x14ac:dyDescent="0.2">
      <c r="A113" s="55"/>
      <c r="B113" s="58" t="s">
        <v>415</v>
      </c>
      <c r="C113" s="9"/>
      <c r="D113" s="54"/>
      <c r="E113" s="9"/>
      <c r="F113" s="54"/>
      <c r="G113" s="9"/>
      <c r="H113" s="54"/>
      <c r="I113" s="9"/>
      <c r="J113" s="54"/>
      <c r="K113" s="9"/>
      <c r="L113" s="54"/>
      <c r="M113" s="9"/>
      <c r="N113" s="54"/>
      <c r="O113" s="9"/>
    </row>
    <row r="114" spans="1:15" x14ac:dyDescent="0.2">
      <c r="A114" s="55"/>
      <c r="B114" s="58" t="s">
        <v>416</v>
      </c>
      <c r="C114" s="9"/>
      <c r="D114" s="54"/>
      <c r="E114" s="9"/>
      <c r="F114" s="54"/>
      <c r="G114" s="9"/>
      <c r="H114" s="54"/>
      <c r="I114" s="9"/>
      <c r="J114" s="54"/>
      <c r="K114" s="9"/>
      <c r="L114" s="54"/>
      <c r="M114" s="9"/>
      <c r="N114" s="54"/>
      <c r="O114" s="9"/>
    </row>
    <row r="115" spans="1:15" x14ac:dyDescent="0.2">
      <c r="A115" s="55"/>
      <c r="B115" s="58" t="s">
        <v>431</v>
      </c>
      <c r="C115" s="9"/>
      <c r="D115" s="54"/>
      <c r="E115" s="9"/>
      <c r="F115" s="54"/>
      <c r="G115" s="9"/>
      <c r="H115" s="54"/>
      <c r="I115" s="9"/>
      <c r="J115" s="54"/>
      <c r="K115" s="9"/>
      <c r="L115" s="54"/>
      <c r="M115" s="9"/>
      <c r="N115" s="54"/>
      <c r="O115" s="9"/>
    </row>
    <row r="116" spans="1:15" x14ac:dyDescent="0.2">
      <c r="A116" s="55"/>
      <c r="B116" s="58" t="s">
        <v>418</v>
      </c>
      <c r="C116" s="9"/>
      <c r="D116" s="54"/>
      <c r="E116" s="9"/>
      <c r="F116" s="54"/>
      <c r="G116" s="9"/>
      <c r="H116" s="54"/>
      <c r="I116" s="9"/>
      <c r="J116" s="54"/>
      <c r="K116" s="9"/>
      <c r="L116" s="54"/>
      <c r="M116" s="9"/>
      <c r="N116" s="54"/>
      <c r="O116" s="9"/>
    </row>
    <row r="117" spans="1:15" x14ac:dyDescent="0.2">
      <c r="A117" s="55"/>
      <c r="B117" s="58" t="s">
        <v>419</v>
      </c>
      <c r="C117" s="9"/>
      <c r="D117" s="54"/>
      <c r="E117" s="9"/>
      <c r="F117" s="54"/>
      <c r="G117" s="9"/>
      <c r="H117" s="54"/>
      <c r="I117" s="9"/>
      <c r="J117" s="54"/>
      <c r="K117" s="9"/>
      <c r="L117" s="54"/>
      <c r="M117" s="9"/>
      <c r="N117" s="54"/>
      <c r="O117" s="9"/>
    </row>
    <row r="118" spans="1:15" x14ac:dyDescent="0.2">
      <c r="A118" s="55"/>
      <c r="B118" s="58" t="s">
        <v>420</v>
      </c>
      <c r="C118" s="9"/>
      <c r="D118" s="54"/>
      <c r="E118" s="9"/>
      <c r="F118" s="54"/>
      <c r="G118" s="9"/>
      <c r="H118" s="54"/>
      <c r="I118" s="9"/>
      <c r="J118" s="54"/>
      <c r="K118" s="9"/>
      <c r="L118" s="54"/>
      <c r="M118" s="9"/>
      <c r="N118" s="54"/>
      <c r="O118" s="9"/>
    </row>
    <row r="119" spans="1:15" x14ac:dyDescent="0.2">
      <c r="A119" s="55"/>
      <c r="B119" s="58" t="s">
        <v>432</v>
      </c>
      <c r="C119" s="9"/>
      <c r="D119" s="54"/>
      <c r="E119" s="9"/>
      <c r="F119" s="54"/>
      <c r="G119" s="9"/>
      <c r="H119" s="54"/>
      <c r="I119" s="9"/>
      <c r="J119" s="54"/>
      <c r="K119" s="9"/>
      <c r="L119" s="54"/>
      <c r="M119" s="9"/>
      <c r="N119" s="54"/>
      <c r="O119" s="9"/>
    </row>
    <row r="120" spans="1:15" x14ac:dyDescent="0.2">
      <c r="A120" s="55"/>
      <c r="B120" s="55" t="s">
        <v>422</v>
      </c>
      <c r="C120" s="9"/>
      <c r="D120" s="54"/>
      <c r="E120" s="9"/>
      <c r="F120" s="54"/>
      <c r="G120" s="9"/>
      <c r="H120" s="54"/>
      <c r="I120" s="9"/>
      <c r="J120" s="54"/>
      <c r="K120" s="9"/>
      <c r="L120" s="54"/>
      <c r="M120" s="9"/>
      <c r="N120" s="54"/>
      <c r="O120" s="9"/>
    </row>
    <row r="121" spans="1:15" ht="25.5" x14ac:dyDescent="0.2">
      <c r="A121" s="55"/>
      <c r="B121" s="58" t="s">
        <v>423</v>
      </c>
      <c r="C121" s="9"/>
      <c r="D121" s="54"/>
      <c r="E121" s="9"/>
      <c r="F121" s="54"/>
      <c r="G121" s="9"/>
      <c r="H121" s="54"/>
      <c r="I121" s="9"/>
      <c r="J121" s="54"/>
      <c r="K121" s="9"/>
      <c r="L121" s="54"/>
      <c r="M121" s="9"/>
      <c r="N121" s="54"/>
      <c r="O121" s="9"/>
    </row>
    <row r="122" spans="1:15" x14ac:dyDescent="0.2">
      <c r="A122" s="55"/>
      <c r="B122" s="58" t="s">
        <v>424</v>
      </c>
      <c r="C122" s="9"/>
      <c r="D122" s="54"/>
      <c r="E122" s="9"/>
      <c r="F122" s="54"/>
      <c r="G122" s="9"/>
      <c r="H122" s="54"/>
      <c r="I122" s="9"/>
      <c r="J122" s="54"/>
      <c r="K122" s="9"/>
      <c r="L122" s="54"/>
      <c r="M122" s="9"/>
      <c r="N122" s="54"/>
      <c r="O122" s="9"/>
    </row>
    <row r="123" spans="1:15" ht="25.5" x14ac:dyDescent="0.2">
      <c r="A123" s="55"/>
      <c r="B123" s="58" t="s">
        <v>425</v>
      </c>
      <c r="C123" s="9"/>
      <c r="D123" s="54"/>
      <c r="E123" s="9"/>
      <c r="F123" s="54"/>
      <c r="G123" s="9"/>
      <c r="H123" s="54"/>
      <c r="I123" s="9"/>
      <c r="J123" s="54"/>
      <c r="K123" s="9"/>
      <c r="L123" s="54"/>
      <c r="M123" s="9"/>
      <c r="N123" s="54"/>
      <c r="O123" s="9"/>
    </row>
    <row r="124" spans="1:15" x14ac:dyDescent="0.2">
      <c r="A124" s="55"/>
      <c r="B124" s="58" t="s">
        <v>426</v>
      </c>
      <c r="C124" s="9"/>
      <c r="D124" s="54"/>
      <c r="E124" s="9"/>
      <c r="F124" s="54"/>
      <c r="G124" s="9"/>
      <c r="H124" s="54"/>
      <c r="I124" s="9"/>
      <c r="J124" s="54"/>
      <c r="K124" s="9"/>
      <c r="L124" s="54"/>
      <c r="M124" s="9"/>
      <c r="N124" s="54"/>
      <c r="O124" s="9"/>
    </row>
    <row r="125" spans="1:15" x14ac:dyDescent="0.2">
      <c r="A125" s="55"/>
      <c r="B125" s="58" t="s">
        <v>427</v>
      </c>
      <c r="C125" s="9"/>
      <c r="D125" s="54"/>
      <c r="E125" s="9"/>
      <c r="F125" s="54"/>
      <c r="G125" s="9"/>
      <c r="H125" s="54"/>
      <c r="I125" s="9"/>
      <c r="J125" s="54"/>
      <c r="K125" s="9"/>
      <c r="L125" s="54"/>
      <c r="M125" s="9"/>
      <c r="N125" s="54"/>
      <c r="O125" s="9"/>
    </row>
    <row r="126" spans="1:15" x14ac:dyDescent="0.2">
      <c r="A126" s="55"/>
      <c r="B126" s="58" t="s">
        <v>433</v>
      </c>
      <c r="C126" s="9"/>
      <c r="D126" s="54"/>
      <c r="E126" s="9"/>
      <c r="F126" s="54"/>
      <c r="G126" s="9"/>
      <c r="H126" s="54"/>
      <c r="I126" s="9"/>
      <c r="J126" s="54"/>
      <c r="K126" s="9"/>
      <c r="L126" s="54"/>
      <c r="M126" s="9"/>
      <c r="N126" s="54"/>
      <c r="O126" s="9"/>
    </row>
    <row r="127" spans="1:15" x14ac:dyDescent="0.2">
      <c r="A127" s="55" t="s">
        <v>155</v>
      </c>
      <c r="B127" s="58"/>
      <c r="C127" s="21"/>
      <c r="D127" s="40">
        <f>SUM(C128:C133)/(COUNTIF(C128:C133,"&gt;0")+0.00000001)</f>
        <v>0</v>
      </c>
      <c r="E127" s="21"/>
      <c r="F127" s="40">
        <f>SUM(E128:E133)/(COUNTIF(E128:E133,"&gt;0")+0.00000001)</f>
        <v>0</v>
      </c>
      <c r="G127" s="21"/>
      <c r="H127" s="40">
        <f>SUM(G128:G133)/(COUNTIF(G128:G133,"&gt;0")+0.00000001)</f>
        <v>0</v>
      </c>
      <c r="I127" s="21"/>
      <c r="J127" s="40">
        <f>SUM(I128:I133)/(COUNTIF(I128:I133,"&gt;0")+0.00000001)</f>
        <v>0</v>
      </c>
      <c r="K127" s="21"/>
      <c r="L127" s="40">
        <f>SUM(K128:K133)/(COUNTIF(K128:K133,"&gt;0")+0.00000001)</f>
        <v>0</v>
      </c>
      <c r="M127" s="21"/>
      <c r="N127" s="40">
        <f>SUM(M128:M133)/(COUNTIF(M128:M133,"&gt;0")+0.00000001)</f>
        <v>0</v>
      </c>
      <c r="O127" s="9"/>
    </row>
    <row r="128" spans="1:15" ht="25.5" x14ac:dyDescent="0.2">
      <c r="A128" s="55"/>
      <c r="B128" s="58" t="s">
        <v>434</v>
      </c>
      <c r="C128" s="9"/>
      <c r="D128" s="54"/>
      <c r="E128" s="9"/>
      <c r="F128" s="54"/>
      <c r="G128" s="9"/>
      <c r="H128" s="54"/>
      <c r="I128" s="9"/>
      <c r="J128" s="54"/>
      <c r="K128" s="9"/>
      <c r="L128" s="54"/>
      <c r="M128" s="9"/>
      <c r="N128" s="54"/>
      <c r="O128" s="9"/>
    </row>
    <row r="129" spans="1:15" ht="25.5" x14ac:dyDescent="0.2">
      <c r="A129" s="55"/>
      <c r="B129" s="58" t="s">
        <v>435</v>
      </c>
      <c r="C129" s="9"/>
      <c r="D129" s="54"/>
      <c r="E129" s="9"/>
      <c r="F129" s="54"/>
      <c r="G129" s="9"/>
      <c r="H129" s="54"/>
      <c r="I129" s="9"/>
      <c r="J129" s="54"/>
      <c r="K129" s="9"/>
      <c r="L129" s="54"/>
      <c r="M129" s="9"/>
      <c r="N129" s="54"/>
      <c r="O129" s="9"/>
    </row>
    <row r="130" spans="1:15" ht="39" customHeight="1" x14ac:dyDescent="0.2">
      <c r="A130" s="55"/>
      <c r="B130" s="58" t="s">
        <v>436</v>
      </c>
      <c r="C130" s="9"/>
      <c r="D130" s="54"/>
      <c r="E130" s="9"/>
      <c r="F130" s="54"/>
      <c r="G130" s="9"/>
      <c r="H130" s="54"/>
      <c r="I130" s="9"/>
      <c r="J130" s="54"/>
      <c r="K130" s="9"/>
      <c r="L130" s="54"/>
      <c r="M130" s="9"/>
      <c r="N130" s="54"/>
      <c r="O130" s="9"/>
    </row>
    <row r="131" spans="1:15" x14ac:dyDescent="0.2">
      <c r="A131" s="55"/>
      <c r="B131" s="58" t="s">
        <v>437</v>
      </c>
      <c r="C131" s="9"/>
      <c r="D131" s="54"/>
      <c r="E131" s="9"/>
      <c r="F131" s="54"/>
      <c r="G131" s="9"/>
      <c r="H131" s="54"/>
      <c r="I131" s="9"/>
      <c r="J131" s="54"/>
      <c r="K131" s="9"/>
      <c r="L131" s="54"/>
      <c r="M131" s="9"/>
      <c r="N131" s="54"/>
      <c r="O131" s="9"/>
    </row>
    <row r="132" spans="1:15" x14ac:dyDescent="0.2">
      <c r="A132" s="55"/>
      <c r="B132" s="58" t="s">
        <v>438</v>
      </c>
      <c r="C132" s="9"/>
      <c r="D132" s="54"/>
      <c r="E132" s="9"/>
      <c r="F132" s="54"/>
      <c r="G132" s="9"/>
      <c r="H132" s="54"/>
      <c r="I132" s="9"/>
      <c r="J132" s="54"/>
      <c r="K132" s="9"/>
      <c r="L132" s="54"/>
      <c r="M132" s="9"/>
      <c r="N132" s="54"/>
      <c r="O132" s="9"/>
    </row>
    <row r="133" spans="1:15" x14ac:dyDescent="0.2">
      <c r="A133" s="55"/>
      <c r="B133" s="58" t="s">
        <v>439</v>
      </c>
      <c r="C133" s="9"/>
      <c r="D133" s="54"/>
      <c r="E133" s="9"/>
      <c r="F133" s="54"/>
      <c r="G133" s="9"/>
      <c r="H133" s="54"/>
      <c r="I133" s="9"/>
      <c r="J133" s="54"/>
      <c r="K133" s="9"/>
      <c r="L133" s="54"/>
      <c r="M133" s="9"/>
      <c r="N133" s="54"/>
      <c r="O133" s="9"/>
    </row>
    <row r="134" spans="1:15" x14ac:dyDescent="0.2">
      <c r="A134" s="55" t="s">
        <v>158</v>
      </c>
      <c r="B134" s="58"/>
      <c r="C134" s="21"/>
      <c r="D134" s="40">
        <f>SUM(C135:C137)/(COUNTIF(C135:C137,"&gt;0")+0.00000001)</f>
        <v>0</v>
      </c>
      <c r="E134" s="21"/>
      <c r="F134" s="40">
        <f>SUM(E135:E137)/(COUNTIF(E135:E137,"&gt;0")+0.00000001)</f>
        <v>0</v>
      </c>
      <c r="G134" s="21"/>
      <c r="H134" s="40">
        <f>SUM(G135:G137)/(COUNTIF(G135:G137,"&gt;0")+0.00000001)</f>
        <v>0</v>
      </c>
      <c r="I134" s="21"/>
      <c r="J134" s="40">
        <f>SUM(I135:I137)/(COUNTIF(I135:I137,"&gt;0")+0.00000001)</f>
        <v>0</v>
      </c>
      <c r="K134" s="21"/>
      <c r="L134" s="40">
        <f>SUM(K135:K137)/(COUNTIF(K135:K137,"&gt;0")+0.00000001)</f>
        <v>0</v>
      </c>
      <c r="M134" s="21"/>
      <c r="N134" s="40">
        <f>SUM(M135:M137)/(COUNTIF(M135:M137,"&gt;0")+0.00000001)</f>
        <v>0</v>
      </c>
      <c r="O134" s="9"/>
    </row>
    <row r="135" spans="1:15" ht="25.5" x14ac:dyDescent="0.2">
      <c r="A135" s="55"/>
      <c r="B135" s="58" t="s">
        <v>440</v>
      </c>
      <c r="C135" s="9"/>
      <c r="D135" s="54"/>
      <c r="E135" s="9"/>
      <c r="F135" s="54"/>
      <c r="G135" s="9"/>
      <c r="H135" s="54"/>
      <c r="I135" s="9"/>
      <c r="J135" s="54"/>
      <c r="K135" s="9"/>
      <c r="L135" s="54"/>
      <c r="M135" s="9"/>
      <c r="N135" s="54"/>
      <c r="O135" s="9"/>
    </row>
    <row r="136" spans="1:15" x14ac:dyDescent="0.2">
      <c r="A136" s="55"/>
      <c r="B136" s="58" t="s">
        <v>441</v>
      </c>
      <c r="C136" s="9"/>
      <c r="D136" s="54"/>
      <c r="E136" s="9"/>
      <c r="F136" s="54"/>
      <c r="G136" s="9"/>
      <c r="H136" s="54"/>
      <c r="I136" s="9"/>
      <c r="J136" s="54"/>
      <c r="K136" s="9"/>
      <c r="L136" s="54"/>
      <c r="M136" s="9"/>
      <c r="N136" s="54"/>
      <c r="O136" s="9"/>
    </row>
    <row r="137" spans="1:15" ht="25.5" x14ac:dyDescent="0.2">
      <c r="A137" s="55"/>
      <c r="B137" s="58" t="s">
        <v>442</v>
      </c>
      <c r="C137" s="9"/>
      <c r="D137" s="54"/>
      <c r="E137" s="9"/>
      <c r="F137" s="54"/>
      <c r="G137" s="9"/>
      <c r="H137" s="54"/>
      <c r="I137" s="9"/>
      <c r="J137" s="54"/>
      <c r="K137" s="9"/>
      <c r="L137" s="54"/>
      <c r="M137" s="9"/>
      <c r="N137" s="54"/>
      <c r="O137" s="9"/>
    </row>
    <row r="138" spans="1:15" x14ac:dyDescent="0.2">
      <c r="A138" s="55" t="s">
        <v>71</v>
      </c>
      <c r="B138" s="58"/>
      <c r="C138" s="21"/>
      <c r="D138" s="40">
        <f>SUM(C139:C153)/(COUNTIF(C139:C153,"&gt;0")+0.00000001)</f>
        <v>0</v>
      </c>
      <c r="E138" s="21"/>
      <c r="F138" s="40">
        <f>SUM(E139:E153)/(COUNTIF(E139:E153,"&gt;0")+0.00000001)</f>
        <v>0</v>
      </c>
      <c r="G138" s="21"/>
      <c r="H138" s="40">
        <f>SUM(G139:G153)/(COUNTIF(G139:G153,"&gt;0")+0.00000001)</f>
        <v>0</v>
      </c>
      <c r="I138" s="21"/>
      <c r="J138" s="40">
        <f>SUM(I139:I153)/(COUNTIF(I139:I153,"&gt;0")+0.00000001)</f>
        <v>0</v>
      </c>
      <c r="K138" s="21"/>
      <c r="L138" s="40">
        <f>SUM(K139:K153)/(COUNTIF(K139:K153,"&gt;0")+0.00000001)</f>
        <v>0</v>
      </c>
      <c r="M138" s="21"/>
      <c r="N138" s="40">
        <f>SUM(M139:M153)/(COUNTIF(M139:M153,"&gt;0")+0.00000001)</f>
        <v>0</v>
      </c>
      <c r="O138" s="9"/>
    </row>
    <row r="139" spans="1:15" x14ac:dyDescent="0.2">
      <c r="A139" s="55"/>
      <c r="B139" s="58" t="s">
        <v>443</v>
      </c>
      <c r="C139" s="9"/>
      <c r="D139" s="54"/>
      <c r="E139" s="9"/>
      <c r="F139" s="54"/>
      <c r="G139" s="9"/>
      <c r="H139" s="54"/>
      <c r="I139" s="9"/>
      <c r="J139" s="54"/>
      <c r="K139" s="9"/>
      <c r="L139" s="54"/>
      <c r="M139" s="9"/>
      <c r="N139" s="54"/>
      <c r="O139" s="9"/>
    </row>
    <row r="140" spans="1:15" x14ac:dyDescent="0.2">
      <c r="A140" s="55"/>
      <c r="B140" s="58" t="s">
        <v>444</v>
      </c>
      <c r="C140" s="9"/>
      <c r="D140" s="54"/>
      <c r="E140" s="9"/>
      <c r="F140" s="54"/>
      <c r="G140" s="9"/>
      <c r="H140" s="54"/>
      <c r="I140" s="9"/>
      <c r="J140" s="54"/>
      <c r="K140" s="9"/>
      <c r="L140" s="54"/>
      <c r="M140" s="9"/>
      <c r="N140" s="54"/>
      <c r="O140" s="9"/>
    </row>
    <row r="141" spans="1:15" x14ac:dyDescent="0.2">
      <c r="A141" s="55"/>
      <c r="B141" s="58" t="s">
        <v>445</v>
      </c>
      <c r="C141" s="9"/>
      <c r="D141" s="54"/>
      <c r="E141" s="9"/>
      <c r="F141" s="54"/>
      <c r="G141" s="9"/>
      <c r="H141" s="54"/>
      <c r="I141" s="9"/>
      <c r="J141" s="54"/>
      <c r="K141" s="9"/>
      <c r="L141" s="54"/>
      <c r="M141" s="9"/>
      <c r="N141" s="54"/>
      <c r="O141" s="9"/>
    </row>
    <row r="142" spans="1:15" x14ac:dyDescent="0.2">
      <c r="A142" s="55"/>
      <c r="B142" s="58" t="s">
        <v>446</v>
      </c>
      <c r="C142" s="9"/>
      <c r="D142" s="54"/>
      <c r="E142" s="9"/>
      <c r="F142" s="54"/>
      <c r="G142" s="9"/>
      <c r="H142" s="54"/>
      <c r="I142" s="9"/>
      <c r="J142" s="54"/>
      <c r="K142" s="9"/>
      <c r="L142" s="54"/>
      <c r="M142" s="9"/>
      <c r="N142" s="54"/>
      <c r="O142" s="9"/>
    </row>
    <row r="143" spans="1:15" ht="13.5" customHeight="1" x14ac:dyDescent="0.2">
      <c r="A143" s="55"/>
      <c r="B143" s="58" t="s">
        <v>447</v>
      </c>
      <c r="C143" s="9"/>
      <c r="D143" s="54"/>
      <c r="E143" s="9"/>
      <c r="F143" s="54"/>
      <c r="G143" s="9"/>
      <c r="H143" s="54"/>
      <c r="I143" s="9"/>
      <c r="J143" s="54"/>
      <c r="K143" s="9"/>
      <c r="L143" s="54"/>
      <c r="M143" s="9"/>
      <c r="N143" s="54"/>
      <c r="O143" s="9"/>
    </row>
    <row r="144" spans="1:15" x14ac:dyDescent="0.2">
      <c r="A144" s="55"/>
      <c r="B144" s="58" t="s">
        <v>448</v>
      </c>
      <c r="C144" s="9"/>
      <c r="D144" s="54"/>
      <c r="E144" s="9"/>
      <c r="F144" s="54"/>
      <c r="G144" s="9"/>
      <c r="H144" s="54"/>
      <c r="I144" s="9"/>
      <c r="J144" s="54"/>
      <c r="K144" s="9"/>
      <c r="L144" s="54"/>
      <c r="M144" s="9"/>
      <c r="N144" s="54"/>
      <c r="O144" s="9"/>
    </row>
    <row r="145" spans="1:15" x14ac:dyDescent="0.2">
      <c r="A145" s="55"/>
      <c r="B145" s="58" t="s">
        <v>449</v>
      </c>
      <c r="C145" s="9"/>
      <c r="D145" s="54"/>
      <c r="E145" s="9"/>
      <c r="F145" s="54"/>
      <c r="G145" s="9"/>
      <c r="H145" s="54"/>
      <c r="I145" s="9"/>
      <c r="J145" s="54"/>
      <c r="K145" s="9"/>
      <c r="L145" s="54"/>
      <c r="M145" s="9"/>
      <c r="N145" s="54"/>
      <c r="O145" s="9"/>
    </row>
    <row r="146" spans="1:15" x14ac:dyDescent="0.2">
      <c r="A146" s="55"/>
      <c r="B146" s="58" t="s">
        <v>450</v>
      </c>
      <c r="C146" s="9"/>
      <c r="D146" s="54"/>
      <c r="E146" s="9"/>
      <c r="F146" s="54"/>
      <c r="G146" s="9"/>
      <c r="H146" s="54"/>
      <c r="I146" s="9"/>
      <c r="J146" s="54"/>
      <c r="K146" s="9"/>
      <c r="L146" s="54"/>
      <c r="M146" s="9"/>
      <c r="N146" s="54"/>
      <c r="O146" s="9"/>
    </row>
    <row r="147" spans="1:15" x14ac:dyDescent="0.2">
      <c r="A147" s="55"/>
      <c r="B147" s="58" t="s">
        <v>451</v>
      </c>
      <c r="C147" s="9"/>
      <c r="D147" s="54"/>
      <c r="E147" s="9"/>
      <c r="F147" s="54"/>
      <c r="G147" s="9"/>
      <c r="H147" s="54"/>
      <c r="I147" s="9"/>
      <c r="J147" s="54"/>
      <c r="K147" s="9"/>
      <c r="L147" s="54"/>
      <c r="M147" s="9"/>
      <c r="N147" s="54"/>
      <c r="O147" s="9"/>
    </row>
    <row r="148" spans="1:15" x14ac:dyDescent="0.2">
      <c r="A148" s="55"/>
      <c r="B148" s="58" t="s">
        <v>452</v>
      </c>
      <c r="C148" s="9"/>
      <c r="D148" s="54"/>
      <c r="E148" s="9"/>
      <c r="F148" s="54"/>
      <c r="G148" s="9"/>
      <c r="H148" s="54"/>
      <c r="I148" s="9"/>
      <c r="J148" s="54"/>
      <c r="K148" s="9"/>
      <c r="L148" s="54"/>
      <c r="M148" s="9"/>
      <c r="N148" s="54"/>
      <c r="O148" s="9"/>
    </row>
    <row r="149" spans="1:15" x14ac:dyDescent="0.2">
      <c r="A149" s="55"/>
      <c r="B149" s="58" t="s">
        <v>453</v>
      </c>
      <c r="C149" s="9"/>
      <c r="D149" s="54"/>
      <c r="E149" s="9"/>
      <c r="F149" s="54"/>
      <c r="G149" s="9"/>
      <c r="H149" s="54"/>
      <c r="I149" s="9"/>
      <c r="J149" s="54"/>
      <c r="K149" s="9"/>
      <c r="L149" s="54"/>
      <c r="M149" s="9"/>
      <c r="N149" s="54"/>
      <c r="O149" s="9"/>
    </row>
    <row r="150" spans="1:15" ht="11.25" customHeight="1" x14ac:dyDescent="0.2">
      <c r="A150" s="55"/>
      <c r="B150" s="58" t="s">
        <v>454</v>
      </c>
      <c r="C150" s="9"/>
      <c r="D150" s="54"/>
      <c r="E150" s="9"/>
      <c r="F150" s="54"/>
      <c r="G150" s="9"/>
      <c r="H150" s="54"/>
      <c r="I150" s="9"/>
      <c r="J150" s="54"/>
      <c r="K150" s="9"/>
      <c r="L150" s="54"/>
      <c r="M150" s="9"/>
      <c r="N150" s="54"/>
      <c r="O150" s="9"/>
    </row>
    <row r="151" spans="1:15" x14ac:dyDescent="0.2">
      <c r="A151" s="55"/>
      <c r="B151" s="58" t="s">
        <v>455</v>
      </c>
      <c r="C151" s="9"/>
      <c r="D151" s="54"/>
      <c r="E151" s="9"/>
      <c r="F151" s="54"/>
      <c r="G151" s="9"/>
      <c r="H151" s="54"/>
      <c r="I151" s="9"/>
      <c r="J151" s="54"/>
      <c r="K151" s="9"/>
      <c r="L151" s="54"/>
      <c r="M151" s="9"/>
      <c r="N151" s="54"/>
      <c r="O151" s="9"/>
    </row>
    <row r="152" spans="1:15" ht="25.5" x14ac:dyDescent="0.2">
      <c r="A152" s="55"/>
      <c r="B152" s="58" t="s">
        <v>456</v>
      </c>
      <c r="C152" s="9"/>
      <c r="D152" s="54"/>
      <c r="E152" s="9"/>
      <c r="F152" s="54"/>
      <c r="G152" s="9"/>
      <c r="H152" s="54"/>
      <c r="I152" s="9"/>
      <c r="J152" s="54"/>
      <c r="K152" s="9"/>
      <c r="L152" s="54"/>
      <c r="M152" s="9"/>
      <c r="N152" s="54"/>
      <c r="O152" s="9"/>
    </row>
    <row r="153" spans="1:15" ht="25.5" x14ac:dyDescent="0.2">
      <c r="A153" s="55"/>
      <c r="B153" s="58" t="s">
        <v>457</v>
      </c>
      <c r="C153" s="9"/>
      <c r="D153" s="54"/>
      <c r="E153" s="9"/>
      <c r="F153" s="54"/>
      <c r="G153" s="9"/>
      <c r="H153" s="54"/>
      <c r="I153" s="9"/>
      <c r="J153" s="54"/>
      <c r="K153" s="9"/>
      <c r="L153" s="54"/>
      <c r="M153" s="9"/>
      <c r="N153" s="54"/>
      <c r="O153" s="9"/>
    </row>
    <row r="154" spans="1:15" x14ac:dyDescent="0.2">
      <c r="A154" s="55" t="s">
        <v>72</v>
      </c>
      <c r="B154" s="58"/>
      <c r="C154" s="21"/>
      <c r="D154" s="40">
        <f>SUM(C155:C168)/(COUNTIF(C155:C168,"&gt;0")+0.00000001)</f>
        <v>0</v>
      </c>
      <c r="E154" s="21"/>
      <c r="F154" s="40">
        <f>SUM(E155:E168)/(COUNTIF(E155:E168,"&gt;0")+0.00000001)</f>
        <v>0</v>
      </c>
      <c r="G154" s="21"/>
      <c r="H154" s="40">
        <f>SUM(G155:G168)/(COUNTIF(G155:G168,"&gt;0")+0.00000001)</f>
        <v>0</v>
      </c>
      <c r="I154" s="21"/>
      <c r="J154" s="40">
        <f>SUM(I155:I168)/(COUNTIF(I155:I168,"&gt;0")+0.00000001)</f>
        <v>0</v>
      </c>
      <c r="K154" s="21"/>
      <c r="L154" s="40">
        <f>SUM(K155:K168)/(COUNTIF(K155:K168,"&gt;0")+0.00000001)</f>
        <v>0</v>
      </c>
      <c r="M154" s="21"/>
      <c r="N154" s="40">
        <f>SUM(M155:M168)/(COUNTIF(M155:M168,"&gt;0")+0.00000001)</f>
        <v>0</v>
      </c>
      <c r="O154" s="9"/>
    </row>
    <row r="155" spans="1:15" ht="25.5" x14ac:dyDescent="0.2">
      <c r="A155" s="55"/>
      <c r="B155" s="58" t="s">
        <v>458</v>
      </c>
      <c r="C155" s="9"/>
      <c r="D155" s="54"/>
      <c r="E155" s="9"/>
      <c r="F155" s="54"/>
      <c r="G155" s="9"/>
      <c r="H155" s="54"/>
      <c r="I155" s="9"/>
      <c r="J155" s="54"/>
      <c r="K155" s="9"/>
      <c r="L155" s="54"/>
      <c r="M155" s="9"/>
      <c r="N155" s="54"/>
      <c r="O155" s="9"/>
    </row>
    <row r="156" spans="1:15" x14ac:dyDescent="0.2">
      <c r="A156" s="55"/>
      <c r="B156" s="58" t="s">
        <v>459</v>
      </c>
      <c r="C156" s="9"/>
      <c r="D156" s="54"/>
      <c r="E156" s="9"/>
      <c r="F156" s="54"/>
      <c r="G156" s="9"/>
      <c r="H156" s="54"/>
      <c r="I156" s="9"/>
      <c r="J156" s="54"/>
      <c r="K156" s="9"/>
      <c r="L156" s="54"/>
      <c r="M156" s="9"/>
      <c r="N156" s="54"/>
      <c r="O156" s="9"/>
    </row>
    <row r="157" spans="1:15" ht="25.5" x14ac:dyDescent="0.2">
      <c r="A157" s="55"/>
      <c r="B157" s="58" t="s">
        <v>460</v>
      </c>
      <c r="C157" s="9"/>
      <c r="D157" s="54"/>
      <c r="E157" s="9"/>
      <c r="F157" s="54"/>
      <c r="G157" s="9"/>
      <c r="H157" s="54"/>
      <c r="I157" s="9"/>
      <c r="J157" s="54"/>
      <c r="K157" s="9"/>
      <c r="L157" s="54"/>
      <c r="M157" s="9"/>
      <c r="N157" s="54"/>
      <c r="O157" s="9"/>
    </row>
    <row r="158" spans="1:15" ht="25.5" x14ac:dyDescent="0.2">
      <c r="A158" s="55"/>
      <c r="B158" s="58" t="s">
        <v>461</v>
      </c>
      <c r="C158" s="9"/>
      <c r="D158" s="54"/>
      <c r="E158" s="9"/>
      <c r="F158" s="54"/>
      <c r="G158" s="9"/>
      <c r="H158" s="54"/>
      <c r="I158" s="9"/>
      <c r="J158" s="54"/>
      <c r="K158" s="9"/>
      <c r="L158" s="54"/>
      <c r="M158" s="9"/>
      <c r="N158" s="54"/>
      <c r="O158" s="9"/>
    </row>
    <row r="159" spans="1:15" x14ac:dyDescent="0.2">
      <c r="A159" s="55"/>
      <c r="B159" s="58" t="s">
        <v>462</v>
      </c>
      <c r="C159" s="9"/>
      <c r="D159" s="54"/>
      <c r="E159" s="9"/>
      <c r="F159" s="54"/>
      <c r="G159" s="9"/>
      <c r="H159" s="54"/>
      <c r="I159" s="9"/>
      <c r="J159" s="54"/>
      <c r="K159" s="9"/>
      <c r="L159" s="54"/>
      <c r="M159" s="9"/>
      <c r="N159" s="54"/>
      <c r="O159" s="9"/>
    </row>
    <row r="160" spans="1:15" x14ac:dyDescent="0.2">
      <c r="A160" s="55"/>
      <c r="B160" s="58" t="s">
        <v>463</v>
      </c>
      <c r="C160" s="9"/>
      <c r="D160" s="54"/>
      <c r="E160" s="9"/>
      <c r="F160" s="54"/>
      <c r="G160" s="9"/>
      <c r="H160" s="54"/>
      <c r="I160" s="9"/>
      <c r="J160" s="54"/>
      <c r="K160" s="9"/>
      <c r="L160" s="54"/>
      <c r="M160" s="9"/>
      <c r="N160" s="54"/>
      <c r="O160" s="9"/>
    </row>
    <row r="161" spans="1:15" x14ac:dyDescent="0.2">
      <c r="A161" s="55"/>
      <c r="B161" s="58" t="s">
        <v>464</v>
      </c>
      <c r="C161" s="9"/>
      <c r="D161" s="54"/>
      <c r="E161" s="9"/>
      <c r="F161" s="54"/>
      <c r="G161" s="9"/>
      <c r="H161" s="54"/>
      <c r="I161" s="9"/>
      <c r="J161" s="54"/>
      <c r="K161" s="9"/>
      <c r="L161" s="54"/>
      <c r="M161" s="9"/>
      <c r="N161" s="54"/>
      <c r="O161" s="9"/>
    </row>
    <row r="162" spans="1:15" ht="25.5" x14ac:dyDescent="0.2">
      <c r="A162" s="55"/>
      <c r="B162" s="58" t="s">
        <v>465</v>
      </c>
      <c r="C162" s="9"/>
      <c r="D162" s="54"/>
      <c r="E162" s="9"/>
      <c r="F162" s="54"/>
      <c r="G162" s="9"/>
      <c r="H162" s="54"/>
      <c r="I162" s="9"/>
      <c r="J162" s="54"/>
      <c r="K162" s="9"/>
      <c r="L162" s="54"/>
      <c r="M162" s="9"/>
      <c r="N162" s="54"/>
      <c r="O162" s="9"/>
    </row>
    <row r="163" spans="1:15" ht="25.5" x14ac:dyDescent="0.2">
      <c r="A163" s="55"/>
      <c r="B163" s="58" t="s">
        <v>466</v>
      </c>
      <c r="C163" s="14"/>
      <c r="D163" s="35"/>
      <c r="E163" s="14"/>
      <c r="F163" s="35"/>
      <c r="G163" s="14"/>
      <c r="H163" s="35"/>
      <c r="I163" s="14"/>
      <c r="J163" s="35"/>
      <c r="K163" s="14"/>
      <c r="L163" s="35"/>
      <c r="M163" s="14"/>
      <c r="N163" s="35"/>
      <c r="O163" s="9"/>
    </row>
    <row r="164" spans="1:15" ht="14.25" customHeight="1" x14ac:dyDescent="0.2">
      <c r="A164" s="55"/>
      <c r="B164" s="58" t="s">
        <v>467</v>
      </c>
      <c r="C164" s="9"/>
      <c r="D164" s="54"/>
      <c r="E164" s="9"/>
      <c r="F164" s="54"/>
      <c r="G164" s="9"/>
      <c r="H164" s="54"/>
      <c r="I164" s="9"/>
      <c r="J164" s="54"/>
      <c r="K164" s="9"/>
      <c r="L164" s="54"/>
      <c r="M164" s="9"/>
      <c r="N164" s="54"/>
      <c r="O164" s="9"/>
    </row>
    <row r="165" spans="1:15" x14ac:dyDescent="0.2">
      <c r="A165" s="55"/>
      <c r="B165" s="58" t="s">
        <v>468</v>
      </c>
      <c r="C165" s="9"/>
      <c r="D165" s="54"/>
      <c r="E165" s="9"/>
      <c r="F165" s="54"/>
      <c r="G165" s="9"/>
      <c r="H165" s="54"/>
      <c r="I165" s="9"/>
      <c r="J165" s="54"/>
      <c r="K165" s="9"/>
      <c r="L165" s="54"/>
      <c r="M165" s="9"/>
      <c r="N165" s="54"/>
      <c r="O165" s="9"/>
    </row>
    <row r="166" spans="1:15" ht="25.5" x14ac:dyDescent="0.2">
      <c r="A166" s="55"/>
      <c r="B166" s="58" t="s">
        <v>469</v>
      </c>
      <c r="C166" s="9"/>
      <c r="D166" s="54"/>
      <c r="E166" s="9"/>
      <c r="F166" s="54"/>
      <c r="G166" s="9"/>
      <c r="H166" s="54"/>
      <c r="I166" s="9"/>
      <c r="J166" s="54"/>
      <c r="K166" s="9"/>
      <c r="L166" s="54"/>
      <c r="M166" s="9"/>
      <c r="N166" s="54"/>
      <c r="O166" s="9"/>
    </row>
    <row r="167" spans="1:15" x14ac:dyDescent="0.2">
      <c r="A167" s="55"/>
      <c r="B167" s="58" t="s">
        <v>470</v>
      </c>
      <c r="C167" s="9"/>
      <c r="D167" s="54"/>
      <c r="E167" s="9"/>
      <c r="F167" s="54"/>
      <c r="G167" s="9"/>
      <c r="H167" s="54"/>
      <c r="I167" s="9"/>
      <c r="J167" s="54"/>
      <c r="K167" s="9"/>
      <c r="L167" s="54"/>
      <c r="M167" s="9"/>
      <c r="N167" s="54"/>
      <c r="O167" s="9"/>
    </row>
    <row r="168" spans="1:15" x14ac:dyDescent="0.2">
      <c r="A168" s="55"/>
      <c r="B168" s="58" t="s">
        <v>427</v>
      </c>
      <c r="C168" s="9"/>
      <c r="D168" s="54"/>
      <c r="E168" s="9"/>
      <c r="F168" s="54"/>
      <c r="G168" s="9"/>
      <c r="H168" s="54"/>
      <c r="I168" s="9"/>
      <c r="J168" s="54"/>
      <c r="K168" s="9"/>
      <c r="L168" s="54"/>
      <c r="M168" s="9"/>
      <c r="N168" s="54"/>
      <c r="O168" s="9"/>
    </row>
    <row r="169" spans="1:15" x14ac:dyDescent="0.2">
      <c r="A169" s="55"/>
      <c r="B169" s="44" t="s">
        <v>64</v>
      </c>
      <c r="C169" s="21"/>
      <c r="D169" s="40">
        <f>D92+D93+D111+D127+D134+D138+D154</f>
        <v>0</v>
      </c>
      <c r="E169" s="21"/>
      <c r="F169" s="40">
        <f>F92+F93+F111+F127+F134+F138+F154</f>
        <v>0</v>
      </c>
      <c r="G169" s="21"/>
      <c r="H169" s="40">
        <f>H92+H93+H111+H127+H134+H138+H154</f>
        <v>0</v>
      </c>
      <c r="I169" s="21"/>
      <c r="J169" s="40">
        <f>J92+J93+J111+J127+J134+J138+J154</f>
        <v>0</v>
      </c>
      <c r="K169" s="21"/>
      <c r="L169" s="40">
        <f>L92+L93+L111+L127+L134+L138+L154</f>
        <v>0</v>
      </c>
      <c r="M169" s="21"/>
      <c r="N169" s="40">
        <f>N92+N93+N111+N127+N134+N138+N154</f>
        <v>0</v>
      </c>
      <c r="O169" s="9"/>
    </row>
    <row r="170" spans="1:15" x14ac:dyDescent="0.2">
      <c r="A170" s="55"/>
      <c r="B170" s="44" t="s">
        <v>65</v>
      </c>
      <c r="C170" s="21"/>
      <c r="D170" s="40">
        <f>D169/(COUNTIF(D92:D154,"&gt;0")+0.00000001)</f>
        <v>0</v>
      </c>
      <c r="E170" s="21"/>
      <c r="F170" s="40">
        <f>F169/(COUNTIF(F92:F154,"&gt;0")+0.00000001)</f>
        <v>0</v>
      </c>
      <c r="G170" s="21"/>
      <c r="H170" s="40">
        <f>H169/(COUNTIF(H92:H154,"&gt;0")+0.00000001)</f>
        <v>0</v>
      </c>
      <c r="I170" s="21"/>
      <c r="J170" s="40">
        <f>J169/(COUNTIF(J92:J154,"&gt;0")+0.00000001)</f>
        <v>0</v>
      </c>
      <c r="K170" s="21"/>
      <c r="L170" s="40">
        <f>L169/(COUNTIF(L92:L154,"&gt;0")+0.00000001)</f>
        <v>0</v>
      </c>
      <c r="M170" s="21"/>
      <c r="N170" s="40">
        <f>N169/(COUNTIF(N92:N154,"&gt;0")+0.00000001)</f>
        <v>0</v>
      </c>
      <c r="O170" s="9"/>
    </row>
    <row r="171" spans="1:15" x14ac:dyDescent="0.2">
      <c r="A171" s="55"/>
      <c r="B171" s="44" t="s">
        <v>66</v>
      </c>
      <c r="C171" s="21"/>
      <c r="D171" s="40">
        <f>D170/5*100</f>
        <v>0</v>
      </c>
      <c r="E171" s="21"/>
      <c r="F171" s="40">
        <f>F170/5*100</f>
        <v>0</v>
      </c>
      <c r="G171" s="21"/>
      <c r="H171" s="40">
        <f>H170/5*100</f>
        <v>0</v>
      </c>
      <c r="I171" s="21"/>
      <c r="J171" s="40">
        <f>J170/5*100</f>
        <v>0</v>
      </c>
      <c r="K171" s="21"/>
      <c r="L171" s="40">
        <f>L170/5*100</f>
        <v>0</v>
      </c>
      <c r="M171" s="21"/>
      <c r="N171" s="40">
        <f>N170/5*100</f>
        <v>0</v>
      </c>
      <c r="O171" s="9"/>
    </row>
    <row r="172" spans="1:15" x14ac:dyDescent="0.2">
      <c r="A172" s="49" t="s">
        <v>55</v>
      </c>
      <c r="B172" s="58"/>
      <c r="C172" s="55"/>
      <c r="D172" s="55"/>
      <c r="E172" s="55"/>
      <c r="F172" s="55"/>
      <c r="G172" s="55"/>
      <c r="H172" s="55"/>
      <c r="I172" s="55"/>
      <c r="J172" s="55"/>
      <c r="K172" s="55"/>
      <c r="L172" s="55"/>
      <c r="M172" s="55"/>
      <c r="N172" s="55"/>
      <c r="O172" s="55"/>
    </row>
    <row r="173" spans="1:15" x14ac:dyDescent="0.2">
      <c r="A173" s="36" t="s">
        <v>103</v>
      </c>
      <c r="B173" s="58"/>
      <c r="C173" s="55"/>
      <c r="D173" s="55"/>
      <c r="E173" s="55"/>
      <c r="F173" s="55"/>
      <c r="G173" s="55"/>
      <c r="H173" s="55"/>
      <c r="I173" s="55"/>
      <c r="J173" s="55"/>
      <c r="K173" s="55"/>
      <c r="L173" s="55"/>
      <c r="M173" s="55"/>
      <c r="N173" s="55"/>
      <c r="O173" s="55"/>
    </row>
    <row r="174" spans="1:15" x14ac:dyDescent="0.2">
      <c r="A174" s="36" t="s">
        <v>56</v>
      </c>
      <c r="B174" s="58"/>
      <c r="C174" s="55"/>
      <c r="D174" s="55"/>
      <c r="E174" s="55"/>
      <c r="F174" s="55"/>
      <c r="G174" s="55"/>
      <c r="H174" s="55"/>
      <c r="I174" s="55"/>
      <c r="J174" s="55"/>
      <c r="K174" s="55"/>
      <c r="L174" s="55"/>
      <c r="M174" s="55"/>
      <c r="N174" s="55"/>
      <c r="O174" s="55"/>
    </row>
    <row r="175" spans="1:15" x14ac:dyDescent="0.2">
      <c r="A175" s="36" t="s">
        <v>57</v>
      </c>
      <c r="B175" s="58"/>
      <c r="C175" s="55"/>
      <c r="D175" s="55"/>
      <c r="E175" s="55"/>
      <c r="F175" s="55"/>
      <c r="G175" s="55"/>
      <c r="H175" s="55"/>
      <c r="I175" s="55"/>
      <c r="J175" s="55"/>
      <c r="K175" s="55"/>
      <c r="L175" s="55"/>
      <c r="M175" s="55"/>
      <c r="N175" s="55"/>
      <c r="O175" s="55"/>
    </row>
    <row r="176" spans="1:15" x14ac:dyDescent="0.2">
      <c r="A176" s="36" t="s">
        <v>58</v>
      </c>
      <c r="B176" s="58"/>
      <c r="C176" s="55"/>
      <c r="D176" s="55"/>
      <c r="E176" s="55"/>
      <c r="F176" s="55"/>
      <c r="G176" s="55"/>
      <c r="H176" s="55"/>
      <c r="I176" s="55"/>
      <c r="J176" s="55"/>
      <c r="K176" s="55"/>
      <c r="L176" s="55"/>
      <c r="M176" s="55"/>
      <c r="N176" s="55"/>
      <c r="O176" s="55"/>
    </row>
    <row r="177" spans="1:15" x14ac:dyDescent="0.2">
      <c r="A177" s="36" t="s">
        <v>59</v>
      </c>
      <c r="B177" s="58"/>
      <c r="C177" s="55"/>
      <c r="D177" s="55"/>
      <c r="E177" s="55"/>
      <c r="F177" s="55"/>
      <c r="G177" s="55"/>
      <c r="H177" s="55"/>
      <c r="I177" s="55"/>
      <c r="J177" s="55"/>
      <c r="K177" s="55"/>
      <c r="L177" s="55"/>
      <c r="M177" s="55"/>
      <c r="N177" s="55"/>
      <c r="O177" s="55"/>
    </row>
    <row r="178" spans="1:15" x14ac:dyDescent="0.2">
      <c r="A178" s="36" t="s">
        <v>60</v>
      </c>
      <c r="B178" s="58"/>
      <c r="C178" s="55"/>
      <c r="D178" s="55"/>
      <c r="E178" s="55"/>
      <c r="F178" s="55"/>
      <c r="G178" s="55"/>
      <c r="H178" s="55"/>
      <c r="I178" s="55"/>
      <c r="J178" s="55"/>
      <c r="K178" s="55"/>
      <c r="L178" s="55"/>
      <c r="M178" s="55"/>
      <c r="N178" s="55"/>
      <c r="O178" s="55"/>
    </row>
  </sheetData>
  <sheetProtection algorithmName="SHA-512" hashValue="3+qlcoyiChx4YjFQ6jgsH0YPYdmjHRCrg1QoPVv9WAAM5PZAuZFtwjSOSNWu7DNWnhPe4l7ExlRbbjnnvXXCRg==" saltValue="BOIVQI9RrdwqYWnGseT2GQ==" spinCount="100000" sheet="1" objects="1" scenarios="1"/>
  <mergeCells count="12">
    <mergeCell ref="M1:N1"/>
    <mergeCell ref="C90:D90"/>
    <mergeCell ref="E90:F90"/>
    <mergeCell ref="G90:H90"/>
    <mergeCell ref="I90:J90"/>
    <mergeCell ref="K90:L90"/>
    <mergeCell ref="M90:N90"/>
    <mergeCell ref="C1:D1"/>
    <mergeCell ref="E1:F1"/>
    <mergeCell ref="G1:H1"/>
    <mergeCell ref="I1:J1"/>
    <mergeCell ref="K1:L1"/>
  </mergeCells>
  <phoneticPr fontId="0" type="noConversion"/>
  <dataValidations count="1">
    <dataValidation type="decimal" allowBlank="1" showInputMessage="1" showErrorMessage="1" sqref="C3:C79 E3:E79 G3:G79 I3:I79 K3:K79 M3:M79 C92:C168 E92:E168 G92:G168 I92:I168 K92:K168 M92:M168">
      <formula1>0</formula1>
      <formula2>5</formula2>
    </dataValidation>
  </dataValidation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workbookViewId="0"/>
  </sheetViews>
  <sheetFormatPr defaultRowHeight="12.75" x14ac:dyDescent="0.2"/>
  <cols>
    <col min="1" max="1" width="18.7109375" style="2" customWidth="1"/>
    <col min="2" max="2" width="41.7109375" style="33" customWidth="1"/>
    <col min="3" max="14" width="5.7109375" style="2" customWidth="1"/>
    <col min="15" max="15" width="164.42578125" style="2" customWidth="1"/>
    <col min="16" max="16384" width="9.140625" style="2"/>
  </cols>
  <sheetData>
    <row r="1" spans="1:16" x14ac:dyDescent="0.2">
      <c r="A1" s="57" t="s">
        <v>142</v>
      </c>
      <c r="B1" s="56"/>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c r="P1" s="53" t="s">
        <v>97</v>
      </c>
    </row>
    <row r="2" spans="1:16" ht="27" customHeight="1" x14ac:dyDescent="0.2">
      <c r="A2" s="55"/>
      <c r="B2" s="56"/>
      <c r="C2" s="39" t="s">
        <v>27</v>
      </c>
      <c r="D2" s="39" t="s">
        <v>28</v>
      </c>
      <c r="E2" s="39" t="s">
        <v>27</v>
      </c>
      <c r="F2" s="39" t="s">
        <v>28</v>
      </c>
      <c r="G2" s="39" t="s">
        <v>27</v>
      </c>
      <c r="H2" s="39" t="s">
        <v>28</v>
      </c>
      <c r="I2" s="39" t="s">
        <v>27</v>
      </c>
      <c r="J2" s="39" t="s">
        <v>28</v>
      </c>
      <c r="K2" s="39" t="s">
        <v>27</v>
      </c>
      <c r="L2" s="39" t="s">
        <v>28</v>
      </c>
      <c r="M2" s="39" t="s">
        <v>27</v>
      </c>
      <c r="N2" s="39" t="s">
        <v>28</v>
      </c>
      <c r="O2" s="9"/>
      <c r="P2" s="55"/>
    </row>
    <row r="3" spans="1:16" x14ac:dyDescent="0.2">
      <c r="A3" s="55" t="s">
        <v>73</v>
      </c>
      <c r="B3" s="56"/>
      <c r="C3" s="21"/>
      <c r="D3" s="40">
        <f>SUM(C4:C6)/(COUNTIF(C4:C6,"&gt;0")+0.00000001)</f>
        <v>0</v>
      </c>
      <c r="E3" s="21"/>
      <c r="F3" s="40">
        <f>SUM(E4:E6)/(COUNTIF(E4:E6,"&gt;0")+0.00000001)</f>
        <v>0</v>
      </c>
      <c r="G3" s="21"/>
      <c r="H3" s="40">
        <f>SUM(G4:G6)/(COUNTIF(G4:G6,"&gt;0")+0.00000001)</f>
        <v>0</v>
      </c>
      <c r="I3" s="21"/>
      <c r="J3" s="40">
        <f>SUM(I4:I6)/(COUNTIF(I4:I6,"&gt;0")+0.00000001)</f>
        <v>0</v>
      </c>
      <c r="K3" s="21"/>
      <c r="L3" s="40">
        <f>SUM(K4:K6)/(COUNTIF(K4:K6,"&gt;0")+0.00000001)</f>
        <v>0</v>
      </c>
      <c r="M3" s="21"/>
      <c r="N3" s="40">
        <f>SUM(M4:M6)/(COUNTIF(M4:M6,"&gt;0")+0.00000001)</f>
        <v>0</v>
      </c>
      <c r="O3" s="9"/>
      <c r="P3" s="55"/>
    </row>
    <row r="4" spans="1:16" x14ac:dyDescent="0.2">
      <c r="A4" s="55"/>
      <c r="B4" s="56" t="s">
        <v>393</v>
      </c>
      <c r="C4" s="9"/>
      <c r="D4" s="54"/>
      <c r="E4" s="9"/>
      <c r="F4" s="54"/>
      <c r="G4" s="9"/>
      <c r="H4" s="54"/>
      <c r="I4" s="9"/>
      <c r="J4" s="54"/>
      <c r="K4" s="9"/>
      <c r="L4" s="54"/>
      <c r="M4" s="9"/>
      <c r="N4" s="54"/>
      <c r="O4" s="9"/>
      <c r="P4" s="55"/>
    </row>
    <row r="5" spans="1:16" x14ac:dyDescent="0.2">
      <c r="A5" s="55"/>
      <c r="B5" s="56" t="s">
        <v>394</v>
      </c>
      <c r="C5" s="14"/>
      <c r="D5" s="54"/>
      <c r="E5" s="14"/>
      <c r="F5" s="54"/>
      <c r="G5" s="14"/>
      <c r="H5" s="54"/>
      <c r="I5" s="14"/>
      <c r="J5" s="54"/>
      <c r="K5" s="14"/>
      <c r="L5" s="54"/>
      <c r="M5" s="14"/>
      <c r="N5" s="54"/>
      <c r="O5" s="9"/>
      <c r="P5" s="55"/>
    </row>
    <row r="6" spans="1:16" x14ac:dyDescent="0.2">
      <c r="A6" s="55"/>
      <c r="B6" s="56" t="s">
        <v>395</v>
      </c>
      <c r="C6" s="9"/>
      <c r="D6" s="54"/>
      <c r="E6" s="9"/>
      <c r="F6" s="54"/>
      <c r="G6" s="9"/>
      <c r="H6" s="54"/>
      <c r="I6" s="9"/>
      <c r="J6" s="54"/>
      <c r="K6" s="9"/>
      <c r="L6" s="54"/>
      <c r="M6" s="9"/>
      <c r="N6" s="54"/>
      <c r="O6" s="9"/>
      <c r="P6" s="55"/>
    </row>
    <row r="7" spans="1:16" x14ac:dyDescent="0.2">
      <c r="A7" s="55" t="s">
        <v>74</v>
      </c>
      <c r="B7" s="56"/>
      <c r="C7" s="21"/>
      <c r="D7" s="40">
        <f>SUM(C8:C12)/(COUNTIF(C8:C12,"&gt;0")+0.00000001)</f>
        <v>0</v>
      </c>
      <c r="E7" s="21"/>
      <c r="F7" s="40">
        <f>SUM(E8:E12)/(COUNTIF(E8:E12,"&gt;0")+0.00000001)</f>
        <v>0</v>
      </c>
      <c r="G7" s="21"/>
      <c r="H7" s="40">
        <f>SUM(G8:G12)/(COUNTIF(G8:G12,"&gt;0")+0.00000001)</f>
        <v>0</v>
      </c>
      <c r="I7" s="21"/>
      <c r="J7" s="40">
        <f>SUM(I8:I12)/(COUNTIF(I8:I12,"&gt;0")+0.00000001)</f>
        <v>0</v>
      </c>
      <c r="K7" s="21"/>
      <c r="L7" s="40">
        <f>SUM(K8:K12)/(COUNTIF(K8:K12,"&gt;0")+0.00000001)</f>
        <v>0</v>
      </c>
      <c r="M7" s="21"/>
      <c r="N7" s="40">
        <f>SUM(M8:M12)/(COUNTIF(M8:M12,"&gt;0")+0.00000001)</f>
        <v>0</v>
      </c>
      <c r="O7" s="9"/>
      <c r="P7" s="55"/>
    </row>
    <row r="8" spans="1:16" x14ac:dyDescent="0.2">
      <c r="A8" s="55"/>
      <c r="B8" s="56" t="s">
        <v>396</v>
      </c>
      <c r="C8" s="9"/>
      <c r="D8" s="54"/>
      <c r="E8" s="9"/>
      <c r="F8" s="54"/>
      <c r="G8" s="9"/>
      <c r="H8" s="54"/>
      <c r="I8" s="9"/>
      <c r="J8" s="54"/>
      <c r="K8" s="9"/>
      <c r="L8" s="54"/>
      <c r="M8" s="9"/>
      <c r="N8" s="54"/>
      <c r="O8" s="9"/>
      <c r="P8" s="55"/>
    </row>
    <row r="9" spans="1:16" ht="25.5" x14ac:dyDescent="0.2">
      <c r="A9" s="55"/>
      <c r="B9" s="56" t="s">
        <v>397</v>
      </c>
      <c r="C9" s="9"/>
      <c r="D9" s="54"/>
      <c r="E9" s="9"/>
      <c r="F9" s="54"/>
      <c r="G9" s="9"/>
      <c r="H9" s="54"/>
      <c r="I9" s="9"/>
      <c r="J9" s="54"/>
      <c r="K9" s="9"/>
      <c r="L9" s="54"/>
      <c r="M9" s="9"/>
      <c r="N9" s="54"/>
      <c r="O9" s="9"/>
      <c r="P9" s="55"/>
    </row>
    <row r="10" spans="1:16" x14ac:dyDescent="0.2">
      <c r="A10" s="55"/>
      <c r="B10" s="56" t="s">
        <v>398</v>
      </c>
      <c r="C10" s="9"/>
      <c r="D10" s="54"/>
      <c r="E10" s="9"/>
      <c r="F10" s="54"/>
      <c r="G10" s="9"/>
      <c r="H10" s="54"/>
      <c r="I10" s="9"/>
      <c r="J10" s="54"/>
      <c r="K10" s="9"/>
      <c r="L10" s="54"/>
      <c r="M10" s="9"/>
      <c r="N10" s="54"/>
      <c r="O10" s="9"/>
      <c r="P10" s="55"/>
    </row>
    <row r="11" spans="1:16" ht="25.5" x14ac:dyDescent="0.2">
      <c r="A11" s="55"/>
      <c r="B11" s="56" t="s">
        <v>399</v>
      </c>
      <c r="C11" s="9"/>
      <c r="D11" s="54"/>
      <c r="E11" s="9"/>
      <c r="F11" s="54"/>
      <c r="G11" s="9"/>
      <c r="H11" s="54"/>
      <c r="I11" s="9"/>
      <c r="J11" s="54"/>
      <c r="K11" s="9"/>
      <c r="L11" s="54"/>
      <c r="M11" s="9"/>
      <c r="N11" s="54"/>
      <c r="O11" s="9"/>
      <c r="P11" s="55"/>
    </row>
    <row r="12" spans="1:16" ht="12.75" customHeight="1" x14ac:dyDescent="0.2">
      <c r="A12" s="55"/>
      <c r="B12" s="56" t="s">
        <v>400</v>
      </c>
      <c r="C12" s="9"/>
      <c r="D12" s="54"/>
      <c r="E12" s="9"/>
      <c r="F12" s="54"/>
      <c r="G12" s="9"/>
      <c r="H12" s="54"/>
      <c r="I12" s="9"/>
      <c r="J12" s="54"/>
      <c r="K12" s="9"/>
      <c r="L12" s="54"/>
      <c r="M12" s="9"/>
      <c r="N12" s="54"/>
      <c r="O12" s="9"/>
      <c r="P12" s="55"/>
    </row>
    <row r="13" spans="1:16" x14ac:dyDescent="0.2">
      <c r="A13" s="55" t="s">
        <v>75</v>
      </c>
      <c r="B13" s="56"/>
      <c r="C13" s="21"/>
      <c r="D13" s="40">
        <f>SUM(C14:C20)/(COUNTIF(C14:C20,"&gt;0")+0.00000001)</f>
        <v>0</v>
      </c>
      <c r="E13" s="21"/>
      <c r="F13" s="40">
        <f>SUM(E14:E20)/(COUNTIF(E14:E20,"&gt;0")+0.00000001)</f>
        <v>0</v>
      </c>
      <c r="G13" s="21"/>
      <c r="H13" s="40">
        <f>SUM(G14:G20)/(COUNTIF(G14:G20,"&gt;0")+0.00000001)</f>
        <v>0</v>
      </c>
      <c r="I13" s="21"/>
      <c r="J13" s="40">
        <f>SUM(I14:I20)/(COUNTIF(I14:I20,"&gt;0")+0.00000001)</f>
        <v>0</v>
      </c>
      <c r="K13" s="21"/>
      <c r="L13" s="40">
        <f>SUM(K14:K20)/(COUNTIF(K14:K20,"&gt;0")+0.00000001)</f>
        <v>0</v>
      </c>
      <c r="M13" s="21"/>
      <c r="N13" s="40">
        <f>SUM(M14:M20)/(COUNTIF(M14:M20,"&gt;0")+0.00000001)</f>
        <v>0</v>
      </c>
      <c r="O13" s="9"/>
      <c r="P13" s="55"/>
    </row>
    <row r="14" spans="1:16" ht="12.75" customHeight="1" x14ac:dyDescent="0.2">
      <c r="A14" s="55"/>
      <c r="B14" s="56" t="s">
        <v>401</v>
      </c>
      <c r="C14" s="9"/>
      <c r="D14" s="54"/>
      <c r="E14" s="9"/>
      <c r="F14" s="54"/>
      <c r="G14" s="9"/>
      <c r="H14" s="54"/>
      <c r="I14" s="9"/>
      <c r="J14" s="54"/>
      <c r="K14" s="9"/>
      <c r="L14" s="54"/>
      <c r="M14" s="9"/>
      <c r="N14" s="54"/>
      <c r="O14" s="9"/>
      <c r="P14" s="55"/>
    </row>
    <row r="15" spans="1:16" ht="25.5" x14ac:dyDescent="0.2">
      <c r="A15" s="55"/>
      <c r="B15" s="56" t="s">
        <v>402</v>
      </c>
      <c r="C15" s="9"/>
      <c r="D15" s="54"/>
      <c r="E15" s="9"/>
      <c r="F15" s="54"/>
      <c r="G15" s="9"/>
      <c r="H15" s="54"/>
      <c r="I15" s="9"/>
      <c r="J15" s="54"/>
      <c r="K15" s="9"/>
      <c r="L15" s="54"/>
      <c r="M15" s="9"/>
      <c r="N15" s="54"/>
      <c r="O15" s="9"/>
      <c r="P15" s="55"/>
    </row>
    <row r="16" spans="1:16" x14ac:dyDescent="0.2">
      <c r="A16" s="55"/>
      <c r="B16" s="56" t="s">
        <v>403</v>
      </c>
      <c r="C16" s="9"/>
      <c r="D16" s="54"/>
      <c r="E16" s="9"/>
      <c r="F16" s="54"/>
      <c r="G16" s="9"/>
      <c r="H16" s="54"/>
      <c r="I16" s="9"/>
      <c r="J16" s="54"/>
      <c r="K16" s="9"/>
      <c r="L16" s="54"/>
      <c r="M16" s="9"/>
      <c r="N16" s="54"/>
      <c r="O16" s="9"/>
      <c r="P16" s="55"/>
    </row>
    <row r="17" spans="1:16" ht="25.5" x14ac:dyDescent="0.2">
      <c r="A17" s="55"/>
      <c r="B17" s="56" t="s">
        <v>404</v>
      </c>
      <c r="C17" s="9"/>
      <c r="D17" s="54"/>
      <c r="E17" s="9"/>
      <c r="F17" s="54"/>
      <c r="G17" s="9"/>
      <c r="H17" s="54"/>
      <c r="I17" s="9"/>
      <c r="J17" s="54"/>
      <c r="K17" s="9"/>
      <c r="L17" s="54"/>
      <c r="M17" s="9"/>
      <c r="N17" s="54"/>
      <c r="O17" s="9"/>
      <c r="P17" s="55"/>
    </row>
    <row r="18" spans="1:16" ht="25.5" x14ac:dyDescent="0.2">
      <c r="A18" s="55"/>
      <c r="B18" s="56" t="s">
        <v>405</v>
      </c>
      <c r="C18" s="9"/>
      <c r="D18" s="54"/>
      <c r="E18" s="9"/>
      <c r="F18" s="54"/>
      <c r="G18" s="9"/>
      <c r="H18" s="54"/>
      <c r="I18" s="9"/>
      <c r="J18" s="54"/>
      <c r="K18" s="9"/>
      <c r="L18" s="54"/>
      <c r="M18" s="9"/>
      <c r="N18" s="54"/>
      <c r="O18" s="9"/>
      <c r="P18" s="55"/>
    </row>
    <row r="19" spans="1:16" x14ac:dyDescent="0.2">
      <c r="A19" s="55"/>
      <c r="B19" s="56" t="s">
        <v>406</v>
      </c>
      <c r="C19" s="9"/>
      <c r="D19" s="54"/>
      <c r="E19" s="9"/>
      <c r="F19" s="54"/>
      <c r="G19" s="9"/>
      <c r="H19" s="54"/>
      <c r="I19" s="9"/>
      <c r="J19" s="54"/>
      <c r="K19" s="9"/>
      <c r="L19" s="54"/>
      <c r="M19" s="9"/>
      <c r="N19" s="54"/>
      <c r="O19" s="9"/>
      <c r="P19" s="55"/>
    </row>
    <row r="20" spans="1:16" x14ac:dyDescent="0.2">
      <c r="A20" s="55"/>
      <c r="B20" s="56" t="s">
        <v>407</v>
      </c>
      <c r="C20" s="9"/>
      <c r="D20" s="54"/>
      <c r="E20" s="9"/>
      <c r="F20" s="54"/>
      <c r="G20" s="9"/>
      <c r="H20" s="54"/>
      <c r="I20" s="9"/>
      <c r="J20" s="54"/>
      <c r="K20" s="9"/>
      <c r="L20" s="54"/>
      <c r="M20" s="9"/>
      <c r="N20" s="54"/>
      <c r="O20" s="9"/>
      <c r="P20" s="55"/>
    </row>
    <row r="21" spans="1:16" x14ac:dyDescent="0.2">
      <c r="A21" s="55" t="s">
        <v>157</v>
      </c>
      <c r="B21" s="56"/>
      <c r="C21" s="21"/>
      <c r="D21" s="40">
        <f>SUM(C22:C27)/(COUNTIF(C22:C27,"&gt;0")+0.00000001)</f>
        <v>0</v>
      </c>
      <c r="E21" s="21"/>
      <c r="F21" s="40">
        <f>SUM(E22:E27)/(COUNTIF(E22:E27,"&gt;0")+0.00000001)</f>
        <v>0</v>
      </c>
      <c r="G21" s="21"/>
      <c r="H21" s="40">
        <f>SUM(G22:G27)/(COUNTIF(G22:G27,"&gt;0")+0.00000001)</f>
        <v>0</v>
      </c>
      <c r="I21" s="21"/>
      <c r="J21" s="40">
        <f>SUM(I22:I27)/(COUNTIF(I22:I27,"&gt;0")+0.00000001)</f>
        <v>0</v>
      </c>
      <c r="K21" s="21"/>
      <c r="L21" s="40">
        <f>SUM(K22:K27)/(COUNTIF(K22:K27,"&gt;0")+0.00000001)</f>
        <v>0</v>
      </c>
      <c r="M21" s="21"/>
      <c r="N21" s="40">
        <f>SUM(M22:M27)/(COUNTIF(M22:M27,"&gt;0")+0.00000001)</f>
        <v>0</v>
      </c>
      <c r="O21" s="9"/>
      <c r="P21" s="55"/>
    </row>
    <row r="22" spans="1:16" ht="38.25" x14ac:dyDescent="0.2">
      <c r="A22" s="55"/>
      <c r="B22" s="56" t="s">
        <v>408</v>
      </c>
      <c r="C22" s="9"/>
      <c r="D22" s="54"/>
      <c r="E22" s="9"/>
      <c r="F22" s="54"/>
      <c r="G22" s="9"/>
      <c r="H22" s="54"/>
      <c r="I22" s="9"/>
      <c r="J22" s="54"/>
      <c r="K22" s="9"/>
      <c r="L22" s="54"/>
      <c r="M22" s="9"/>
      <c r="N22" s="54"/>
      <c r="O22" s="9"/>
      <c r="P22" s="55"/>
    </row>
    <row r="23" spans="1:16" ht="38.25" x14ac:dyDescent="0.2">
      <c r="A23" s="55"/>
      <c r="B23" s="56" t="s">
        <v>409</v>
      </c>
      <c r="C23" s="9"/>
      <c r="D23" s="54"/>
      <c r="E23" s="9"/>
      <c r="F23" s="54"/>
      <c r="G23" s="9"/>
      <c r="H23" s="54"/>
      <c r="I23" s="9"/>
      <c r="J23" s="54"/>
      <c r="K23" s="9"/>
      <c r="L23" s="54"/>
      <c r="M23" s="9"/>
      <c r="N23" s="54"/>
      <c r="O23" s="9"/>
      <c r="P23" s="55"/>
    </row>
    <row r="24" spans="1:16" ht="38.25" x14ac:dyDescent="0.2">
      <c r="A24" s="55"/>
      <c r="B24" s="56" t="s">
        <v>410</v>
      </c>
      <c r="C24" s="9"/>
      <c r="D24" s="54"/>
      <c r="E24" s="9"/>
      <c r="F24" s="54"/>
      <c r="G24" s="9"/>
      <c r="H24" s="54"/>
      <c r="I24" s="9"/>
      <c r="J24" s="54"/>
      <c r="K24" s="9"/>
      <c r="L24" s="54"/>
      <c r="M24" s="9"/>
      <c r="N24" s="54"/>
      <c r="O24" s="9"/>
      <c r="P24" s="55"/>
    </row>
    <row r="25" spans="1:16" ht="38.25" x14ac:dyDescent="0.2">
      <c r="A25" s="55"/>
      <c r="B25" s="56" t="s">
        <v>411</v>
      </c>
      <c r="C25" s="9"/>
      <c r="D25" s="54"/>
      <c r="E25" s="9"/>
      <c r="F25" s="54"/>
      <c r="G25" s="9"/>
      <c r="H25" s="54"/>
      <c r="I25" s="9"/>
      <c r="J25" s="54"/>
      <c r="K25" s="9"/>
      <c r="L25" s="54"/>
      <c r="M25" s="9"/>
      <c r="N25" s="54"/>
      <c r="O25" s="9"/>
      <c r="P25" s="55"/>
    </row>
    <row r="26" spans="1:16" ht="25.5" x14ac:dyDescent="0.2">
      <c r="A26" s="55"/>
      <c r="B26" s="56" t="s">
        <v>412</v>
      </c>
      <c r="C26" s="14"/>
      <c r="D26" s="35"/>
      <c r="E26" s="14"/>
      <c r="F26" s="35"/>
      <c r="G26" s="14"/>
      <c r="H26" s="35"/>
      <c r="I26" s="14"/>
      <c r="J26" s="35"/>
      <c r="K26" s="14"/>
      <c r="L26" s="35"/>
      <c r="M26" s="14"/>
      <c r="N26" s="35"/>
      <c r="O26" s="9"/>
      <c r="P26" s="55"/>
    </row>
    <row r="27" spans="1:16" ht="38.25" x14ac:dyDescent="0.2">
      <c r="A27" s="55"/>
      <c r="B27" s="56" t="s">
        <v>413</v>
      </c>
      <c r="C27" s="9"/>
      <c r="D27" s="54"/>
      <c r="E27" s="9"/>
      <c r="F27" s="54"/>
      <c r="G27" s="9"/>
      <c r="H27" s="54"/>
      <c r="I27" s="9"/>
      <c r="J27" s="54"/>
      <c r="K27" s="9"/>
      <c r="L27" s="54"/>
      <c r="M27" s="9"/>
      <c r="N27" s="54"/>
      <c r="O27" s="9"/>
      <c r="P27" s="55"/>
    </row>
    <row r="28" spans="1:16" x14ac:dyDescent="0.2">
      <c r="A28" s="55"/>
      <c r="B28" s="52" t="s">
        <v>64</v>
      </c>
      <c r="C28" s="21"/>
      <c r="D28" s="40">
        <f>D3+D7+D13+D21</f>
        <v>0</v>
      </c>
      <c r="E28" s="21"/>
      <c r="F28" s="40">
        <f>F3+F7+F13+F21</f>
        <v>0</v>
      </c>
      <c r="G28" s="21"/>
      <c r="H28" s="40">
        <f>H3+H7+H13+H21</f>
        <v>0</v>
      </c>
      <c r="I28" s="21"/>
      <c r="J28" s="40">
        <f>J3+J7+J13+J21</f>
        <v>0</v>
      </c>
      <c r="K28" s="21"/>
      <c r="L28" s="40">
        <f>L3+L7+L13+L21</f>
        <v>0</v>
      </c>
      <c r="M28" s="21"/>
      <c r="N28" s="40">
        <f>N3+N7+N13+N21</f>
        <v>0</v>
      </c>
      <c r="O28" s="9"/>
      <c r="P28" s="55"/>
    </row>
    <row r="29" spans="1:16" x14ac:dyDescent="0.2">
      <c r="A29" s="55"/>
      <c r="B29" s="52" t="s">
        <v>65</v>
      </c>
      <c r="C29" s="21"/>
      <c r="D29" s="41">
        <f>D28/(COUNTIF(D2:D27,"&gt;0")+0.00000001)</f>
        <v>0</v>
      </c>
      <c r="E29" s="21"/>
      <c r="F29" s="41">
        <f>F28/(COUNTIF(F2:F27,"&gt;0")+0.00000001)</f>
        <v>0</v>
      </c>
      <c r="G29" s="21"/>
      <c r="H29" s="41">
        <f>H28/(COUNTIF(H2:H27,"&gt;0")+0.00000001)</f>
        <v>0</v>
      </c>
      <c r="I29" s="21"/>
      <c r="J29" s="41">
        <f>J28/(COUNTIF(J2:J27,"&gt;0")+0.00000001)</f>
        <v>0</v>
      </c>
      <c r="K29" s="21"/>
      <c r="L29" s="41">
        <f>L28/(COUNTIF(L2:L27,"&gt;0")+0.00000001)</f>
        <v>0</v>
      </c>
      <c r="M29" s="21"/>
      <c r="N29" s="41">
        <f>N28/(COUNTIF(N2:N27,"&gt;0")+0.00000001)</f>
        <v>0</v>
      </c>
      <c r="O29" s="9"/>
      <c r="P29" s="55"/>
    </row>
    <row r="30" spans="1:16" x14ac:dyDescent="0.2">
      <c r="A30" s="55"/>
      <c r="B30" s="52" t="s">
        <v>66</v>
      </c>
      <c r="C30" s="21"/>
      <c r="D30" s="41">
        <f>D29/5*100</f>
        <v>0</v>
      </c>
      <c r="E30" s="21"/>
      <c r="F30" s="41">
        <f>F29/5*100</f>
        <v>0</v>
      </c>
      <c r="G30" s="21"/>
      <c r="H30" s="41">
        <f>H29/5*100</f>
        <v>0</v>
      </c>
      <c r="I30" s="21"/>
      <c r="J30" s="41">
        <f>J29/5*100</f>
        <v>0</v>
      </c>
      <c r="K30" s="21"/>
      <c r="L30" s="41">
        <f>L29/5*100</f>
        <v>0</v>
      </c>
      <c r="M30" s="21"/>
      <c r="N30" s="41">
        <f>N29/5*100</f>
        <v>0</v>
      </c>
      <c r="O30" s="9"/>
      <c r="P30" s="55"/>
    </row>
    <row r="31" spans="1:16" x14ac:dyDescent="0.2">
      <c r="A31" s="49" t="s">
        <v>55</v>
      </c>
      <c r="B31" s="56"/>
      <c r="C31" s="55"/>
      <c r="D31" s="55"/>
      <c r="E31" s="55"/>
      <c r="F31" s="55"/>
      <c r="G31" s="55"/>
      <c r="H31" s="55"/>
      <c r="I31" s="55"/>
      <c r="J31" s="55"/>
      <c r="K31" s="55"/>
      <c r="L31" s="55"/>
      <c r="M31" s="55"/>
      <c r="N31" s="55"/>
      <c r="O31" s="9"/>
      <c r="P31" s="55"/>
    </row>
    <row r="32" spans="1:16" x14ac:dyDescent="0.2">
      <c r="A32" s="36" t="s">
        <v>103</v>
      </c>
      <c r="B32" s="56"/>
      <c r="C32" s="55"/>
      <c r="D32" s="55"/>
      <c r="E32" s="55"/>
      <c r="F32" s="55"/>
      <c r="G32" s="55"/>
      <c r="H32" s="55"/>
      <c r="I32" s="55"/>
      <c r="J32" s="55"/>
      <c r="K32" s="55"/>
      <c r="L32" s="55"/>
      <c r="M32" s="55"/>
      <c r="N32" s="55"/>
      <c r="O32" s="9"/>
      <c r="P32" s="55"/>
    </row>
    <row r="33" spans="1:16" x14ac:dyDescent="0.2">
      <c r="A33" s="36" t="s">
        <v>56</v>
      </c>
      <c r="B33" s="56"/>
      <c r="C33" s="55"/>
      <c r="D33" s="55"/>
      <c r="E33" s="55"/>
      <c r="F33" s="55"/>
      <c r="G33" s="55"/>
      <c r="H33" s="55"/>
      <c r="I33" s="55"/>
      <c r="J33" s="55"/>
      <c r="K33" s="55"/>
      <c r="L33" s="55"/>
      <c r="M33" s="55"/>
      <c r="N33" s="55"/>
      <c r="O33" s="9"/>
      <c r="P33" s="55"/>
    </row>
    <row r="34" spans="1:16" x14ac:dyDescent="0.2">
      <c r="A34" s="36" t="s">
        <v>57</v>
      </c>
      <c r="B34" s="56"/>
      <c r="C34" s="55"/>
      <c r="D34" s="55"/>
      <c r="E34" s="55"/>
      <c r="F34" s="55"/>
      <c r="G34" s="55"/>
      <c r="H34" s="55"/>
      <c r="I34" s="55"/>
      <c r="J34" s="55"/>
      <c r="K34" s="55"/>
      <c r="L34" s="55"/>
      <c r="M34" s="55"/>
      <c r="N34" s="55"/>
      <c r="O34" s="9"/>
      <c r="P34" s="55"/>
    </row>
    <row r="35" spans="1:16" x14ac:dyDescent="0.2">
      <c r="A35" s="36" t="s">
        <v>58</v>
      </c>
      <c r="B35" s="56"/>
      <c r="C35" s="55"/>
      <c r="D35" s="55"/>
      <c r="E35" s="55"/>
      <c r="F35" s="55"/>
      <c r="G35" s="55"/>
      <c r="H35" s="55"/>
      <c r="I35" s="55"/>
      <c r="J35" s="55"/>
      <c r="K35" s="55"/>
      <c r="L35" s="55"/>
      <c r="M35" s="55"/>
      <c r="N35" s="55"/>
      <c r="O35" s="9"/>
      <c r="P35" s="55"/>
    </row>
    <row r="36" spans="1:16" x14ac:dyDescent="0.2">
      <c r="A36" s="36" t="s">
        <v>59</v>
      </c>
      <c r="B36" s="56"/>
      <c r="C36" s="55"/>
      <c r="D36" s="55"/>
      <c r="E36" s="55"/>
      <c r="F36" s="55"/>
      <c r="G36" s="55"/>
      <c r="H36" s="55"/>
      <c r="I36" s="55"/>
      <c r="J36" s="55"/>
      <c r="K36" s="55"/>
      <c r="L36" s="55"/>
      <c r="M36" s="55"/>
      <c r="N36" s="55"/>
      <c r="O36" s="9"/>
      <c r="P36" s="55"/>
    </row>
    <row r="37" spans="1:16" x14ac:dyDescent="0.2">
      <c r="A37" s="36" t="s">
        <v>60</v>
      </c>
      <c r="B37" s="56"/>
      <c r="C37" s="55"/>
      <c r="D37" s="55"/>
      <c r="E37" s="55"/>
      <c r="F37" s="55"/>
      <c r="G37" s="55"/>
      <c r="H37" s="55"/>
      <c r="I37" s="55"/>
      <c r="J37" s="55"/>
      <c r="K37" s="55"/>
      <c r="L37" s="55"/>
      <c r="M37" s="55"/>
      <c r="N37" s="55"/>
      <c r="O37" s="9"/>
      <c r="P37" s="55"/>
    </row>
    <row r="38" spans="1:16" x14ac:dyDescent="0.2">
      <c r="A38" s="57" t="s">
        <v>143</v>
      </c>
      <c r="B38" s="56"/>
      <c r="C38" s="98">
        <f>Front!B38</f>
        <v>0</v>
      </c>
      <c r="D38" s="99"/>
      <c r="E38" s="98">
        <f>Front!C38</f>
        <v>0</v>
      </c>
      <c r="F38" s="99"/>
      <c r="G38" s="98">
        <f>Front!D38</f>
        <v>0</v>
      </c>
      <c r="H38" s="99"/>
      <c r="I38" s="98">
        <f>Front!E38</f>
        <v>0</v>
      </c>
      <c r="J38" s="99"/>
      <c r="K38" s="98">
        <f>Front!F38</f>
        <v>0</v>
      </c>
      <c r="L38" s="99"/>
      <c r="M38" s="98">
        <f>Front!G38</f>
        <v>0</v>
      </c>
      <c r="N38" s="99"/>
      <c r="O38" s="9"/>
      <c r="P38" s="55"/>
    </row>
    <row r="39" spans="1:16" ht="26.25" customHeight="1" x14ac:dyDescent="0.2">
      <c r="A39" s="55"/>
      <c r="B39" s="56"/>
      <c r="C39" s="39" t="s">
        <v>27</v>
      </c>
      <c r="D39" s="39" t="s">
        <v>28</v>
      </c>
      <c r="E39" s="39" t="s">
        <v>27</v>
      </c>
      <c r="F39" s="39" t="s">
        <v>28</v>
      </c>
      <c r="G39" s="39" t="s">
        <v>27</v>
      </c>
      <c r="H39" s="39" t="s">
        <v>28</v>
      </c>
      <c r="I39" s="39" t="s">
        <v>27</v>
      </c>
      <c r="J39" s="39" t="s">
        <v>28</v>
      </c>
      <c r="K39" s="39" t="s">
        <v>27</v>
      </c>
      <c r="L39" s="39" t="s">
        <v>28</v>
      </c>
      <c r="M39" s="39" t="s">
        <v>27</v>
      </c>
      <c r="N39" s="39" t="s">
        <v>28</v>
      </c>
      <c r="O39" s="9"/>
      <c r="P39" s="55"/>
    </row>
    <row r="40" spans="1:16" x14ac:dyDescent="0.2">
      <c r="A40" s="55" t="s">
        <v>73</v>
      </c>
      <c r="B40" s="56"/>
      <c r="C40" s="21"/>
      <c r="D40" s="40">
        <f>SUM(C41:C43)/(COUNTIF(C41:C43,"&gt;0")+0.00000001)</f>
        <v>0</v>
      </c>
      <c r="E40" s="21"/>
      <c r="F40" s="40">
        <f>SUM(E41:E43)/(COUNTIF(E41:E43,"&gt;0")+0.00000001)</f>
        <v>0</v>
      </c>
      <c r="G40" s="21"/>
      <c r="H40" s="40">
        <f>SUM(G41:G43)/(COUNTIF(G41:G43,"&gt;0")+0.00000001)</f>
        <v>0</v>
      </c>
      <c r="I40" s="21"/>
      <c r="J40" s="40">
        <f>SUM(I41:I43)/(COUNTIF(I41:I43,"&gt;0")+0.00000001)</f>
        <v>0</v>
      </c>
      <c r="K40" s="21"/>
      <c r="L40" s="40">
        <f>SUM(K41:K43)/(COUNTIF(K41:K43,"&gt;0")+0.00000001)</f>
        <v>0</v>
      </c>
      <c r="M40" s="21"/>
      <c r="N40" s="40">
        <f>SUM(M41:M43)/(COUNTIF(M41:M43,"&gt;0")+0.00000001)</f>
        <v>0</v>
      </c>
      <c r="O40" s="9"/>
      <c r="P40" s="55"/>
    </row>
    <row r="41" spans="1:16" x14ac:dyDescent="0.2">
      <c r="A41" s="55"/>
      <c r="B41" s="56" t="s">
        <v>393</v>
      </c>
      <c r="C41" s="9"/>
      <c r="D41" s="54"/>
      <c r="E41" s="9"/>
      <c r="F41" s="54"/>
      <c r="G41" s="9"/>
      <c r="H41" s="54"/>
      <c r="I41" s="9"/>
      <c r="J41" s="54"/>
      <c r="K41" s="9"/>
      <c r="L41" s="54"/>
      <c r="M41" s="9"/>
      <c r="N41" s="54"/>
      <c r="O41" s="9"/>
      <c r="P41" s="55"/>
    </row>
    <row r="42" spans="1:16" x14ac:dyDescent="0.2">
      <c r="A42" s="55"/>
      <c r="B42" s="56" t="s">
        <v>394</v>
      </c>
      <c r="C42" s="14"/>
      <c r="D42" s="54"/>
      <c r="E42" s="14"/>
      <c r="F42" s="54"/>
      <c r="G42" s="14"/>
      <c r="H42" s="54"/>
      <c r="I42" s="14"/>
      <c r="J42" s="54"/>
      <c r="K42" s="14"/>
      <c r="L42" s="54"/>
      <c r="M42" s="14"/>
      <c r="N42" s="54"/>
      <c r="O42" s="9"/>
      <c r="P42" s="55"/>
    </row>
    <row r="43" spans="1:16" x14ac:dyDescent="0.2">
      <c r="A43" s="55"/>
      <c r="B43" s="56" t="s">
        <v>395</v>
      </c>
      <c r="C43" s="9"/>
      <c r="D43" s="54"/>
      <c r="E43" s="9"/>
      <c r="F43" s="54"/>
      <c r="G43" s="9"/>
      <c r="H43" s="54"/>
      <c r="I43" s="9"/>
      <c r="J43" s="54"/>
      <c r="K43" s="9"/>
      <c r="L43" s="54"/>
      <c r="M43" s="9"/>
      <c r="N43" s="54"/>
      <c r="O43" s="19"/>
      <c r="P43" s="55"/>
    </row>
    <row r="44" spans="1:16" x14ac:dyDescent="0.2">
      <c r="A44" s="55" t="s">
        <v>74</v>
      </c>
      <c r="B44" s="56"/>
      <c r="C44" s="21"/>
      <c r="D44" s="40">
        <f>SUM(C45:C49)/(COUNTIF(C45:C49,"&gt;0")+0.00000001)</f>
        <v>0</v>
      </c>
      <c r="E44" s="21"/>
      <c r="F44" s="40">
        <f>SUM(E45:E49)/(COUNTIF(E45:E49,"&gt;0")+0.00000001)</f>
        <v>0</v>
      </c>
      <c r="G44" s="21"/>
      <c r="H44" s="40">
        <f>SUM(G45:G49)/(COUNTIF(G45:G49,"&gt;0")+0.00000001)</f>
        <v>0</v>
      </c>
      <c r="I44" s="21"/>
      <c r="J44" s="40">
        <f>SUM(I45:I49)/(COUNTIF(I45:I49,"&gt;0")+0.00000001)</f>
        <v>0</v>
      </c>
      <c r="K44" s="21"/>
      <c r="L44" s="40">
        <f>SUM(K45:K49)/(COUNTIF(K45:K49,"&gt;0")+0.00000001)</f>
        <v>0</v>
      </c>
      <c r="M44" s="21"/>
      <c r="N44" s="40">
        <f>SUM(M45:M49)/(COUNTIF(M45:M49,"&gt;0")+0.00000001)</f>
        <v>0</v>
      </c>
      <c r="O44" s="19"/>
      <c r="P44" s="55"/>
    </row>
    <row r="45" spans="1:16" x14ac:dyDescent="0.2">
      <c r="A45" s="55"/>
      <c r="B45" s="56" t="s">
        <v>396</v>
      </c>
      <c r="C45" s="9"/>
      <c r="D45" s="54"/>
      <c r="E45" s="9"/>
      <c r="F45" s="54"/>
      <c r="G45" s="9"/>
      <c r="H45" s="54"/>
      <c r="I45" s="9"/>
      <c r="J45" s="54"/>
      <c r="K45" s="9"/>
      <c r="L45" s="54"/>
      <c r="M45" s="9"/>
      <c r="N45" s="54"/>
      <c r="O45" s="19"/>
      <c r="P45" s="55"/>
    </row>
    <row r="46" spans="1:16" ht="25.5" x14ac:dyDescent="0.2">
      <c r="A46" s="55"/>
      <c r="B46" s="56" t="s">
        <v>397</v>
      </c>
      <c r="C46" s="9"/>
      <c r="D46" s="54"/>
      <c r="E46" s="9"/>
      <c r="F46" s="54"/>
      <c r="G46" s="9"/>
      <c r="H46" s="54"/>
      <c r="I46" s="9"/>
      <c r="J46" s="54"/>
      <c r="K46" s="9"/>
      <c r="L46" s="54"/>
      <c r="M46" s="9"/>
      <c r="N46" s="54"/>
      <c r="O46" s="19"/>
      <c r="P46" s="55"/>
    </row>
    <row r="47" spans="1:16" x14ac:dyDescent="0.2">
      <c r="A47" s="55"/>
      <c r="B47" s="56" t="s">
        <v>398</v>
      </c>
      <c r="C47" s="9"/>
      <c r="D47" s="54"/>
      <c r="E47" s="9"/>
      <c r="F47" s="54"/>
      <c r="G47" s="9"/>
      <c r="H47" s="54"/>
      <c r="I47" s="9"/>
      <c r="J47" s="54"/>
      <c r="K47" s="9"/>
      <c r="L47" s="54"/>
      <c r="M47" s="9"/>
      <c r="N47" s="54"/>
      <c r="O47" s="19"/>
      <c r="P47" s="55"/>
    </row>
    <row r="48" spans="1:16" ht="25.5" x14ac:dyDescent="0.2">
      <c r="A48" s="55"/>
      <c r="B48" s="56" t="s">
        <v>399</v>
      </c>
      <c r="C48" s="9"/>
      <c r="D48" s="54"/>
      <c r="E48" s="9"/>
      <c r="F48" s="54"/>
      <c r="G48" s="9"/>
      <c r="H48" s="54"/>
      <c r="I48" s="9"/>
      <c r="J48" s="54"/>
      <c r="K48" s="9"/>
      <c r="L48" s="54"/>
      <c r="M48" s="9"/>
      <c r="N48" s="54"/>
      <c r="O48" s="19"/>
      <c r="P48" s="55"/>
    </row>
    <row r="49" spans="1:16" x14ac:dyDescent="0.2">
      <c r="A49" s="55"/>
      <c r="B49" s="56" t="s">
        <v>400</v>
      </c>
      <c r="C49" s="9"/>
      <c r="D49" s="54"/>
      <c r="E49" s="9"/>
      <c r="F49" s="54"/>
      <c r="G49" s="9"/>
      <c r="H49" s="54"/>
      <c r="I49" s="9"/>
      <c r="J49" s="54"/>
      <c r="K49" s="9"/>
      <c r="L49" s="54"/>
      <c r="M49" s="9"/>
      <c r="N49" s="54"/>
      <c r="O49" s="19"/>
      <c r="P49" s="55"/>
    </row>
    <row r="50" spans="1:16" x14ac:dyDescent="0.2">
      <c r="A50" s="55" t="s">
        <v>75</v>
      </c>
      <c r="B50" s="56"/>
      <c r="C50" s="21"/>
      <c r="D50" s="40">
        <f>SUM(C51:C57)/(COUNTIF(C51:C57,"&gt;0")+0.00000001)</f>
        <v>0</v>
      </c>
      <c r="E50" s="21"/>
      <c r="F50" s="40">
        <f>SUM(E51:E57)/(COUNTIF(E51:E57,"&gt;0")+0.00000001)</f>
        <v>0</v>
      </c>
      <c r="G50" s="21"/>
      <c r="H50" s="40">
        <f>SUM(G51:G57)/(COUNTIF(G51:G57,"&gt;0")+0.00000001)</f>
        <v>0</v>
      </c>
      <c r="I50" s="21"/>
      <c r="J50" s="40">
        <f>SUM(I51:I57)/(COUNTIF(I51:I57,"&gt;0")+0.00000001)</f>
        <v>0</v>
      </c>
      <c r="K50" s="21"/>
      <c r="L50" s="40">
        <f>SUM(K51:K57)/(COUNTIF(K51:K57,"&gt;0")+0.00000001)</f>
        <v>0</v>
      </c>
      <c r="M50" s="21"/>
      <c r="N50" s="40">
        <f>SUM(M51:M57)/(COUNTIF(M51:M57,"&gt;0")+0.00000001)</f>
        <v>0</v>
      </c>
      <c r="O50" s="18"/>
      <c r="P50" s="55"/>
    </row>
    <row r="51" spans="1:16" ht="13.5" customHeight="1" x14ac:dyDescent="0.2">
      <c r="A51" s="55"/>
      <c r="B51" s="56" t="s">
        <v>401</v>
      </c>
      <c r="C51" s="9"/>
      <c r="D51" s="54"/>
      <c r="E51" s="9"/>
      <c r="F51" s="54"/>
      <c r="G51" s="9"/>
      <c r="H51" s="54"/>
      <c r="I51" s="9"/>
      <c r="J51" s="54"/>
      <c r="K51" s="9"/>
      <c r="L51" s="54"/>
      <c r="M51" s="9"/>
      <c r="N51" s="54"/>
      <c r="O51" s="9"/>
      <c r="P51" s="55"/>
    </row>
    <row r="52" spans="1:16" ht="25.5" x14ac:dyDescent="0.2">
      <c r="A52" s="55"/>
      <c r="B52" s="56" t="s">
        <v>402</v>
      </c>
      <c r="C52" s="9"/>
      <c r="D52" s="54"/>
      <c r="E52" s="9"/>
      <c r="F52" s="54"/>
      <c r="G52" s="9"/>
      <c r="H52" s="54"/>
      <c r="I52" s="9"/>
      <c r="J52" s="54"/>
      <c r="K52" s="9"/>
      <c r="L52" s="54"/>
      <c r="M52" s="9"/>
      <c r="N52" s="54"/>
      <c r="O52" s="9"/>
      <c r="P52" s="55"/>
    </row>
    <row r="53" spans="1:16" x14ac:dyDescent="0.2">
      <c r="A53" s="55"/>
      <c r="B53" s="56" t="s">
        <v>403</v>
      </c>
      <c r="C53" s="9"/>
      <c r="D53" s="54"/>
      <c r="E53" s="9"/>
      <c r="F53" s="54"/>
      <c r="G53" s="9"/>
      <c r="H53" s="54"/>
      <c r="I53" s="9"/>
      <c r="J53" s="54"/>
      <c r="K53" s="9"/>
      <c r="L53" s="54"/>
      <c r="M53" s="9"/>
      <c r="N53" s="54"/>
      <c r="O53" s="9"/>
      <c r="P53" s="55"/>
    </row>
    <row r="54" spans="1:16" ht="25.5" x14ac:dyDescent="0.2">
      <c r="A54" s="55"/>
      <c r="B54" s="56" t="s">
        <v>404</v>
      </c>
      <c r="C54" s="9"/>
      <c r="D54" s="54"/>
      <c r="E54" s="9"/>
      <c r="F54" s="54"/>
      <c r="G54" s="9"/>
      <c r="H54" s="54"/>
      <c r="I54" s="9"/>
      <c r="J54" s="54"/>
      <c r="K54" s="9"/>
      <c r="L54" s="54"/>
      <c r="M54" s="9"/>
      <c r="N54" s="54"/>
      <c r="O54" s="9"/>
      <c r="P54" s="55"/>
    </row>
    <row r="55" spans="1:16" ht="25.5" x14ac:dyDescent="0.2">
      <c r="A55" s="55"/>
      <c r="B55" s="56" t="s">
        <v>405</v>
      </c>
      <c r="C55" s="9"/>
      <c r="D55" s="54"/>
      <c r="E55" s="9"/>
      <c r="F55" s="54"/>
      <c r="G55" s="9"/>
      <c r="H55" s="54"/>
      <c r="I55" s="9"/>
      <c r="J55" s="54"/>
      <c r="K55" s="9"/>
      <c r="L55" s="54"/>
      <c r="M55" s="9"/>
      <c r="N55" s="54"/>
      <c r="O55" s="9"/>
      <c r="P55" s="55"/>
    </row>
    <row r="56" spans="1:16" x14ac:dyDescent="0.2">
      <c r="A56" s="55"/>
      <c r="B56" s="56" t="s">
        <v>406</v>
      </c>
      <c r="C56" s="9"/>
      <c r="D56" s="54"/>
      <c r="E56" s="9"/>
      <c r="F56" s="54"/>
      <c r="G56" s="9"/>
      <c r="H56" s="54"/>
      <c r="I56" s="9"/>
      <c r="J56" s="54"/>
      <c r="K56" s="9"/>
      <c r="L56" s="54"/>
      <c r="M56" s="9"/>
      <c r="N56" s="54"/>
      <c r="O56" s="9"/>
      <c r="P56" s="55"/>
    </row>
    <row r="57" spans="1:16" x14ac:dyDescent="0.2">
      <c r="A57" s="55"/>
      <c r="B57" s="56" t="s">
        <v>407</v>
      </c>
      <c r="C57" s="9"/>
      <c r="D57" s="54"/>
      <c r="E57" s="9"/>
      <c r="F57" s="54"/>
      <c r="G57" s="9"/>
      <c r="H57" s="54"/>
      <c r="I57" s="9"/>
      <c r="J57" s="54"/>
      <c r="K57" s="9"/>
      <c r="L57" s="54"/>
      <c r="M57" s="9"/>
      <c r="N57" s="54"/>
      <c r="O57" s="9"/>
      <c r="P57" s="55"/>
    </row>
    <row r="58" spans="1:16" x14ac:dyDescent="0.2">
      <c r="A58" s="55" t="s">
        <v>157</v>
      </c>
      <c r="B58" s="56"/>
      <c r="C58" s="21"/>
      <c r="D58" s="40">
        <f>SUM(C59:C64)/(COUNTIF(C59:C64,"&gt;0")+0.00000001)</f>
        <v>0</v>
      </c>
      <c r="E58" s="21"/>
      <c r="F58" s="40">
        <f>SUM(E59:E64)/(COUNTIF(E59:E64,"&gt;0")+0.00000001)</f>
        <v>0</v>
      </c>
      <c r="G58" s="21"/>
      <c r="H58" s="40">
        <f>SUM(G59:G64)/(COUNTIF(G59:G64,"&gt;0")+0.00000001)</f>
        <v>0</v>
      </c>
      <c r="I58" s="21"/>
      <c r="J58" s="40">
        <f>SUM(I59:I64)/(COUNTIF(I59:I64,"&gt;0")+0.00000001)</f>
        <v>0</v>
      </c>
      <c r="K58" s="21"/>
      <c r="L58" s="40">
        <f>SUM(K59:K64)/(COUNTIF(K59:K64,"&gt;0")+0.00000001)</f>
        <v>0</v>
      </c>
      <c r="M58" s="21"/>
      <c r="N58" s="40">
        <f>SUM(M59:M64)/(COUNTIF(M59:M64,"&gt;0")+0.00000001)</f>
        <v>0</v>
      </c>
      <c r="O58" s="9"/>
      <c r="P58" s="55"/>
    </row>
    <row r="59" spans="1:16" ht="38.25" x14ac:dyDescent="0.2">
      <c r="A59" s="55"/>
      <c r="B59" s="56" t="s">
        <v>408</v>
      </c>
      <c r="C59" s="9"/>
      <c r="D59" s="54"/>
      <c r="E59" s="9"/>
      <c r="F59" s="54"/>
      <c r="G59" s="9"/>
      <c r="H59" s="54"/>
      <c r="I59" s="9"/>
      <c r="J59" s="54"/>
      <c r="K59" s="9"/>
      <c r="L59" s="54"/>
      <c r="M59" s="9"/>
      <c r="N59" s="54"/>
      <c r="O59" s="9"/>
      <c r="P59" s="55"/>
    </row>
    <row r="60" spans="1:16" ht="38.25" x14ac:dyDescent="0.2">
      <c r="A60" s="55"/>
      <c r="B60" s="56" t="s">
        <v>409</v>
      </c>
      <c r="C60" s="9"/>
      <c r="D60" s="54"/>
      <c r="E60" s="9"/>
      <c r="F60" s="54"/>
      <c r="G60" s="9"/>
      <c r="H60" s="54"/>
      <c r="I60" s="9"/>
      <c r="J60" s="54"/>
      <c r="K60" s="9"/>
      <c r="L60" s="54"/>
      <c r="M60" s="9"/>
      <c r="N60" s="54"/>
      <c r="O60" s="9"/>
      <c r="P60" s="55"/>
    </row>
    <row r="61" spans="1:16" ht="40.5" customHeight="1" x14ac:dyDescent="0.2">
      <c r="A61" s="55"/>
      <c r="B61" s="56" t="s">
        <v>410</v>
      </c>
      <c r="C61" s="9"/>
      <c r="D61" s="54"/>
      <c r="E61" s="9"/>
      <c r="F61" s="54"/>
      <c r="G61" s="9"/>
      <c r="H61" s="54"/>
      <c r="I61" s="9"/>
      <c r="J61" s="54"/>
      <c r="K61" s="9"/>
      <c r="L61" s="54"/>
      <c r="M61" s="9"/>
      <c r="N61" s="54"/>
      <c r="O61" s="9"/>
      <c r="P61" s="55"/>
    </row>
    <row r="62" spans="1:16" ht="38.25" x14ac:dyDescent="0.2">
      <c r="A62" s="55"/>
      <c r="B62" s="56" t="s">
        <v>411</v>
      </c>
      <c r="C62" s="9"/>
      <c r="D62" s="54"/>
      <c r="E62" s="9"/>
      <c r="F62" s="54"/>
      <c r="G62" s="9"/>
      <c r="H62" s="54"/>
      <c r="I62" s="9"/>
      <c r="J62" s="54"/>
      <c r="K62" s="9"/>
      <c r="L62" s="54"/>
      <c r="M62" s="9"/>
      <c r="N62" s="54"/>
      <c r="O62" s="9"/>
      <c r="P62" s="55"/>
    </row>
    <row r="63" spans="1:16" ht="25.5" x14ac:dyDescent="0.2">
      <c r="A63" s="55"/>
      <c r="B63" s="56" t="s">
        <v>412</v>
      </c>
      <c r="C63" s="14"/>
      <c r="D63" s="35"/>
      <c r="E63" s="14"/>
      <c r="F63" s="35"/>
      <c r="G63" s="14"/>
      <c r="H63" s="35"/>
      <c r="I63" s="14"/>
      <c r="J63" s="35"/>
      <c r="K63" s="14"/>
      <c r="L63" s="35"/>
      <c r="M63" s="14"/>
      <c r="N63" s="35"/>
      <c r="O63" s="9"/>
      <c r="P63" s="55"/>
    </row>
    <row r="64" spans="1:16" ht="38.25" x14ac:dyDescent="0.2">
      <c r="A64" s="55"/>
      <c r="B64" s="56" t="s">
        <v>413</v>
      </c>
      <c r="C64" s="9"/>
      <c r="D64" s="54"/>
      <c r="E64" s="9"/>
      <c r="F64" s="54"/>
      <c r="G64" s="9"/>
      <c r="H64" s="54"/>
      <c r="I64" s="9"/>
      <c r="J64" s="54"/>
      <c r="K64" s="9"/>
      <c r="L64" s="54"/>
      <c r="M64" s="9"/>
      <c r="N64" s="54"/>
      <c r="O64" s="9"/>
      <c r="P64" s="55"/>
    </row>
    <row r="65" spans="1:16" x14ac:dyDescent="0.2">
      <c r="A65" s="55"/>
      <c r="B65" s="52" t="s">
        <v>64</v>
      </c>
      <c r="C65" s="21"/>
      <c r="D65" s="40">
        <f>D40+D44+D50+D58</f>
        <v>0</v>
      </c>
      <c r="E65" s="21"/>
      <c r="F65" s="40">
        <f>F40+F44+F50+F58</f>
        <v>0</v>
      </c>
      <c r="G65" s="21"/>
      <c r="H65" s="40">
        <f>H40+H44+H50+H58</f>
        <v>0</v>
      </c>
      <c r="I65" s="21"/>
      <c r="J65" s="40">
        <f>J40+J44+J50+J58</f>
        <v>0</v>
      </c>
      <c r="K65" s="21"/>
      <c r="L65" s="40">
        <f>L40+L44+L50+L58</f>
        <v>0</v>
      </c>
      <c r="M65" s="21"/>
      <c r="N65" s="40">
        <f>N40+N44+N50+N58</f>
        <v>0</v>
      </c>
      <c r="O65" s="9"/>
      <c r="P65" s="55"/>
    </row>
    <row r="66" spans="1:16" x14ac:dyDescent="0.2">
      <c r="A66" s="55"/>
      <c r="B66" s="52" t="s">
        <v>65</v>
      </c>
      <c r="C66" s="21"/>
      <c r="D66" s="41">
        <f>D65/(COUNTIF(D39:D64,"&gt;0")+0.00000001)</f>
        <v>0</v>
      </c>
      <c r="E66" s="21"/>
      <c r="F66" s="41">
        <f>F65/(COUNTIF(F39:F64,"&gt;0")+0.00000001)</f>
        <v>0</v>
      </c>
      <c r="G66" s="21"/>
      <c r="H66" s="41">
        <f>H65/(COUNTIF(H39:H64,"&gt;0")+0.00000001)</f>
        <v>0</v>
      </c>
      <c r="I66" s="21"/>
      <c r="J66" s="41">
        <f>J65/(COUNTIF(J39:J64,"&gt;0")+0.00000001)</f>
        <v>0</v>
      </c>
      <c r="K66" s="21"/>
      <c r="L66" s="41">
        <f>L65/(COUNTIF(L39:L64,"&gt;0")+0.00000001)</f>
        <v>0</v>
      </c>
      <c r="M66" s="21"/>
      <c r="N66" s="41">
        <f>N65/(COUNTIF(N39:N64,"&gt;0")+0.00000001)</f>
        <v>0</v>
      </c>
      <c r="O66" s="9"/>
      <c r="P66" s="55"/>
    </row>
    <row r="67" spans="1:16" x14ac:dyDescent="0.2">
      <c r="A67" s="55"/>
      <c r="B67" s="52" t="s">
        <v>66</v>
      </c>
      <c r="C67" s="21"/>
      <c r="D67" s="41">
        <f>D66/5*100</f>
        <v>0</v>
      </c>
      <c r="E67" s="21"/>
      <c r="F67" s="41">
        <f>F66/5*100</f>
        <v>0</v>
      </c>
      <c r="G67" s="21"/>
      <c r="H67" s="41">
        <f>H66/5*100</f>
        <v>0</v>
      </c>
      <c r="I67" s="21"/>
      <c r="J67" s="41">
        <f>J66/5*100</f>
        <v>0</v>
      </c>
      <c r="K67" s="21"/>
      <c r="L67" s="41">
        <f>L66/5*100</f>
        <v>0</v>
      </c>
      <c r="M67" s="21"/>
      <c r="N67" s="41">
        <f>N66/5*100</f>
        <v>0</v>
      </c>
      <c r="O67" s="9"/>
      <c r="P67" s="55"/>
    </row>
    <row r="68" spans="1:16" x14ac:dyDescent="0.2">
      <c r="A68" s="49" t="s">
        <v>55</v>
      </c>
      <c r="B68" s="56"/>
      <c r="C68" s="55"/>
      <c r="D68" s="55"/>
      <c r="E68" s="55"/>
      <c r="F68" s="55"/>
      <c r="G68" s="55"/>
      <c r="H68" s="55"/>
      <c r="I68" s="55"/>
      <c r="J68" s="55"/>
      <c r="K68" s="55"/>
      <c r="L68" s="55"/>
      <c r="M68" s="55"/>
      <c r="N68" s="55"/>
      <c r="O68" s="9"/>
      <c r="P68" s="55"/>
    </row>
    <row r="69" spans="1:16" x14ac:dyDescent="0.2">
      <c r="A69" s="36" t="s">
        <v>103</v>
      </c>
      <c r="B69" s="56"/>
      <c r="C69" s="55"/>
      <c r="D69" s="55"/>
      <c r="E69" s="55"/>
      <c r="F69" s="55"/>
      <c r="G69" s="55"/>
      <c r="H69" s="55"/>
      <c r="I69" s="55"/>
      <c r="J69" s="55"/>
      <c r="K69" s="55"/>
      <c r="L69" s="55"/>
      <c r="M69" s="55"/>
      <c r="N69" s="55"/>
      <c r="O69" s="9"/>
      <c r="P69" s="55"/>
    </row>
    <row r="70" spans="1:16" x14ac:dyDescent="0.2">
      <c r="A70" s="36" t="s">
        <v>56</v>
      </c>
      <c r="B70" s="56"/>
      <c r="C70" s="55"/>
      <c r="D70" s="55"/>
      <c r="E70" s="55"/>
      <c r="F70" s="55"/>
      <c r="G70" s="55"/>
      <c r="H70" s="55"/>
      <c r="I70" s="55"/>
      <c r="J70" s="55"/>
      <c r="K70" s="55"/>
      <c r="L70" s="55"/>
      <c r="M70" s="55"/>
      <c r="N70" s="55"/>
      <c r="O70" s="9"/>
      <c r="P70" s="55"/>
    </row>
    <row r="71" spans="1:16" x14ac:dyDescent="0.2">
      <c r="A71" s="36" t="s">
        <v>57</v>
      </c>
      <c r="B71" s="56"/>
      <c r="C71" s="55"/>
      <c r="D71" s="55"/>
      <c r="E71" s="55"/>
      <c r="F71" s="55"/>
      <c r="G71" s="55"/>
      <c r="H71" s="55"/>
      <c r="I71" s="55"/>
      <c r="J71" s="55"/>
      <c r="K71" s="55"/>
      <c r="L71" s="55"/>
      <c r="M71" s="55"/>
      <c r="N71" s="55"/>
      <c r="O71" s="9"/>
      <c r="P71" s="55"/>
    </row>
    <row r="72" spans="1:16" x14ac:dyDescent="0.2">
      <c r="A72" s="36" t="s">
        <v>58</v>
      </c>
      <c r="B72" s="56"/>
      <c r="C72" s="55"/>
      <c r="D72" s="55"/>
      <c r="E72" s="55"/>
      <c r="F72" s="55"/>
      <c r="G72" s="55"/>
      <c r="H72" s="55"/>
      <c r="I72" s="55"/>
      <c r="J72" s="55"/>
      <c r="K72" s="55"/>
      <c r="L72" s="55"/>
      <c r="M72" s="55"/>
      <c r="N72" s="55"/>
      <c r="O72" s="9"/>
      <c r="P72" s="55"/>
    </row>
    <row r="73" spans="1:16" x14ac:dyDescent="0.2">
      <c r="A73" s="36" t="s">
        <v>59</v>
      </c>
      <c r="B73" s="56"/>
      <c r="C73" s="55"/>
      <c r="D73" s="55"/>
      <c r="E73" s="55"/>
      <c r="F73" s="55"/>
      <c r="G73" s="55"/>
      <c r="H73" s="55"/>
      <c r="I73" s="55"/>
      <c r="J73" s="55"/>
      <c r="K73" s="55"/>
      <c r="L73" s="55"/>
      <c r="M73" s="55"/>
      <c r="N73" s="55"/>
      <c r="O73" s="9"/>
      <c r="P73" s="55"/>
    </row>
    <row r="74" spans="1:16" x14ac:dyDescent="0.2">
      <c r="A74" s="36" t="s">
        <v>60</v>
      </c>
      <c r="B74" s="56"/>
      <c r="C74" s="55"/>
      <c r="D74" s="55"/>
      <c r="E74" s="55"/>
      <c r="F74" s="55"/>
      <c r="G74" s="55"/>
      <c r="H74" s="55"/>
      <c r="I74" s="55"/>
      <c r="J74" s="55"/>
      <c r="K74" s="55"/>
      <c r="L74" s="55"/>
      <c r="M74" s="55"/>
      <c r="N74" s="55"/>
      <c r="O74" s="9"/>
      <c r="P74" s="55"/>
    </row>
    <row r="75" spans="1:16" x14ac:dyDescent="0.2">
      <c r="O75" s="19"/>
    </row>
    <row r="76" spans="1:16" x14ac:dyDescent="0.2">
      <c r="O76" s="19"/>
    </row>
    <row r="77" spans="1:16" x14ac:dyDescent="0.2">
      <c r="O77" s="19"/>
    </row>
    <row r="78" spans="1:16" x14ac:dyDescent="0.2">
      <c r="O78" s="19"/>
    </row>
    <row r="79" spans="1:16" x14ac:dyDescent="0.2">
      <c r="O79" s="19"/>
    </row>
    <row r="80" spans="1:16" x14ac:dyDescent="0.2">
      <c r="O80" s="19"/>
    </row>
    <row r="81" spans="15:15" x14ac:dyDescent="0.2">
      <c r="O81" s="19"/>
    </row>
    <row r="82" spans="15:15" x14ac:dyDescent="0.2">
      <c r="O82" s="19"/>
    </row>
    <row r="83" spans="15:15" x14ac:dyDescent="0.2">
      <c r="O83" s="19"/>
    </row>
    <row r="84" spans="15:15" x14ac:dyDescent="0.2">
      <c r="O84" s="19"/>
    </row>
    <row r="85" spans="15:15" x14ac:dyDescent="0.2">
      <c r="O85" s="19"/>
    </row>
    <row r="86" spans="15:15" x14ac:dyDescent="0.2">
      <c r="O86" s="19"/>
    </row>
    <row r="87" spans="15:15" x14ac:dyDescent="0.2">
      <c r="O87" s="19"/>
    </row>
    <row r="88" spans="15:15" x14ac:dyDescent="0.2">
      <c r="O88" s="19"/>
    </row>
    <row r="89" spans="15:15" x14ac:dyDescent="0.2">
      <c r="O89" s="19"/>
    </row>
    <row r="90" spans="15:15" x14ac:dyDescent="0.2">
      <c r="O90" s="19"/>
    </row>
    <row r="91" spans="15:15" x14ac:dyDescent="0.2">
      <c r="O91" s="19"/>
    </row>
    <row r="92" spans="15:15" x14ac:dyDescent="0.2">
      <c r="O92" s="19"/>
    </row>
    <row r="93" spans="15:15" x14ac:dyDescent="0.2">
      <c r="O93" s="19"/>
    </row>
    <row r="94" spans="15:15" x14ac:dyDescent="0.2">
      <c r="O94" s="19"/>
    </row>
    <row r="95" spans="15:15" x14ac:dyDescent="0.2">
      <c r="O95" s="19"/>
    </row>
    <row r="96" spans="15:15" x14ac:dyDescent="0.2">
      <c r="O96" s="19"/>
    </row>
    <row r="97" spans="15:15" x14ac:dyDescent="0.2">
      <c r="O97" s="19"/>
    </row>
    <row r="98" spans="15:15" x14ac:dyDescent="0.2">
      <c r="O98" s="19"/>
    </row>
    <row r="99" spans="15:15" x14ac:dyDescent="0.2">
      <c r="O99" s="19"/>
    </row>
    <row r="100" spans="15:15" x14ac:dyDescent="0.2">
      <c r="O100" s="19"/>
    </row>
    <row r="101" spans="15:15" x14ac:dyDescent="0.2">
      <c r="O101" s="19"/>
    </row>
    <row r="102" spans="15:15" x14ac:dyDescent="0.2">
      <c r="O102" s="19"/>
    </row>
    <row r="103" spans="15:15" x14ac:dyDescent="0.2">
      <c r="O103" s="19"/>
    </row>
    <row r="104" spans="15:15" x14ac:dyDescent="0.2">
      <c r="O104" s="19"/>
    </row>
    <row r="105" spans="15:15" x14ac:dyDescent="0.2">
      <c r="O105" s="19"/>
    </row>
    <row r="106" spans="15:15" x14ac:dyDescent="0.2">
      <c r="O106" s="19"/>
    </row>
    <row r="107" spans="15:15" x14ac:dyDescent="0.2">
      <c r="O107" s="19"/>
    </row>
    <row r="108" spans="15:15" x14ac:dyDescent="0.2">
      <c r="O108" s="19"/>
    </row>
    <row r="109" spans="15:15" x14ac:dyDescent="0.2">
      <c r="O109" s="19"/>
    </row>
    <row r="110" spans="15:15" x14ac:dyDescent="0.2">
      <c r="O110" s="19"/>
    </row>
    <row r="111" spans="15:15" x14ac:dyDescent="0.2">
      <c r="O111" s="19"/>
    </row>
    <row r="112" spans="15:15" x14ac:dyDescent="0.2">
      <c r="O112" s="19"/>
    </row>
    <row r="113" spans="15:15" x14ac:dyDescent="0.2">
      <c r="O113" s="19"/>
    </row>
    <row r="114" spans="15:15" x14ac:dyDescent="0.2">
      <c r="O114" s="19"/>
    </row>
    <row r="115" spans="15:15" x14ac:dyDescent="0.2">
      <c r="O115" s="19"/>
    </row>
  </sheetData>
  <sheetProtection algorithmName="SHA-512" hashValue="Ppa8IUwR97q5BGu+KB/tBhn0WuBp32O0OPNfrID9iShnwCbJejSdfV9SIR9twPw1yARXE2bsP0jMlpiwGAwUEQ==" saltValue="q3giGMUFxNxvKz4OBLZ2Ig==" spinCount="100000" sheet="1" objects="1" scenarios="1"/>
  <mergeCells count="12">
    <mergeCell ref="M38:N38"/>
    <mergeCell ref="C1:D1"/>
    <mergeCell ref="E1:F1"/>
    <mergeCell ref="G1:H1"/>
    <mergeCell ref="I1:J1"/>
    <mergeCell ref="K1:L1"/>
    <mergeCell ref="M1:N1"/>
    <mergeCell ref="C38:D38"/>
    <mergeCell ref="E38:F38"/>
    <mergeCell ref="G38:H38"/>
    <mergeCell ref="I38:J38"/>
    <mergeCell ref="K38:L38"/>
  </mergeCells>
  <phoneticPr fontId="0" type="noConversion"/>
  <dataValidations count="1">
    <dataValidation type="decimal" allowBlank="1" showInputMessage="1" showErrorMessage="1" sqref="M4:M27 K4:K27 I4:I27 G4:G27 G41:G64 E41:E64 K41:K64 C41:C64 M41:M64 I41:I64 E4:E27 C4:C27">
      <formula1>0</formula1>
      <formula2>5</formula2>
    </dataValidation>
  </dataValidation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workbookViewId="0"/>
  </sheetViews>
  <sheetFormatPr defaultRowHeight="12.75" x14ac:dyDescent="0.2"/>
  <cols>
    <col min="1" max="1" width="18.7109375" style="4" customWidth="1"/>
    <col min="2" max="2" width="41.7109375" style="32" customWidth="1"/>
    <col min="3" max="14" width="5.7109375" style="4" customWidth="1"/>
    <col min="15" max="15" width="173.5703125" style="4" customWidth="1"/>
    <col min="16" max="16384" width="9.140625" style="4"/>
  </cols>
  <sheetData>
    <row r="1" spans="1:15" x14ac:dyDescent="0.2">
      <c r="A1" s="49" t="s">
        <v>144</v>
      </c>
      <c r="B1" s="45"/>
      <c r="C1" s="98" t="str">
        <f>Front!B1</f>
        <v>Date</v>
      </c>
      <c r="D1" s="99"/>
      <c r="E1" s="98" t="str">
        <f>Front!C1</f>
        <v>Date</v>
      </c>
      <c r="F1" s="99"/>
      <c r="G1" s="98" t="str">
        <f>Front!D1</f>
        <v>Date</v>
      </c>
      <c r="H1" s="99"/>
      <c r="I1" s="98" t="str">
        <f>Front!E1</f>
        <v>Date</v>
      </c>
      <c r="J1" s="99"/>
      <c r="K1" s="98" t="str">
        <f>Front!F1</f>
        <v>Date</v>
      </c>
      <c r="L1" s="99"/>
      <c r="M1" s="98" t="str">
        <f>Front!G1</f>
        <v>Date</v>
      </c>
      <c r="N1" s="99"/>
      <c r="O1" s="14"/>
    </row>
    <row r="2" spans="1:15" ht="27" customHeight="1" x14ac:dyDescent="0.2">
      <c r="A2" s="36"/>
      <c r="B2" s="45"/>
      <c r="C2" s="39" t="s">
        <v>27</v>
      </c>
      <c r="D2" s="39" t="s">
        <v>28</v>
      </c>
      <c r="E2" s="39" t="s">
        <v>27</v>
      </c>
      <c r="F2" s="39" t="s">
        <v>28</v>
      </c>
      <c r="G2" s="39" t="s">
        <v>27</v>
      </c>
      <c r="H2" s="39" t="s">
        <v>28</v>
      </c>
      <c r="I2" s="39" t="s">
        <v>27</v>
      </c>
      <c r="J2" s="39" t="s">
        <v>28</v>
      </c>
      <c r="K2" s="39" t="s">
        <v>27</v>
      </c>
      <c r="L2" s="39" t="s">
        <v>28</v>
      </c>
      <c r="M2" s="39" t="s">
        <v>27</v>
      </c>
      <c r="N2" s="39" t="s">
        <v>28</v>
      </c>
      <c r="O2" s="14"/>
    </row>
    <row r="3" spans="1:15" x14ac:dyDescent="0.2">
      <c r="A3" s="36" t="s">
        <v>76</v>
      </c>
      <c r="B3" s="45"/>
      <c r="C3" s="13"/>
      <c r="D3" s="40">
        <f>SUM(C4:C8)/(COUNTIF(C4:C8,"&gt;0")+0.00000001)</f>
        <v>0</v>
      </c>
      <c r="E3" s="13"/>
      <c r="F3" s="40">
        <f>SUM(E4:E8)/(COUNTIF(E4:E8,"&gt;0")+0.00000001)</f>
        <v>0</v>
      </c>
      <c r="G3" s="13"/>
      <c r="H3" s="40">
        <f>SUM(G4:G8)/(COUNTIF(G4:G8,"&gt;0")+0.00000001)</f>
        <v>0</v>
      </c>
      <c r="I3" s="13"/>
      <c r="J3" s="40">
        <f>SUM(I4:I8)/(COUNTIF(I4:I8,"&gt;0")+0.00000001)</f>
        <v>0</v>
      </c>
      <c r="K3" s="13"/>
      <c r="L3" s="40">
        <f>SUM(K4:K8)/(COUNTIF(K4:K8,"&gt;0")+0.00000001)</f>
        <v>0</v>
      </c>
      <c r="M3" s="13"/>
      <c r="N3" s="40">
        <f>SUM(M4:M8)/(COUNTIF(M4:M8,"&gt;0")+0.00000001)</f>
        <v>0</v>
      </c>
      <c r="O3" s="14"/>
    </row>
    <row r="4" spans="1:15" ht="38.25" x14ac:dyDescent="0.2">
      <c r="A4" s="36"/>
      <c r="B4" s="45" t="s">
        <v>367</v>
      </c>
      <c r="C4" s="14"/>
      <c r="D4" s="35"/>
      <c r="E4" s="14"/>
      <c r="F4" s="35"/>
      <c r="G4" s="14"/>
      <c r="H4" s="35"/>
      <c r="I4" s="14"/>
      <c r="J4" s="35"/>
      <c r="K4" s="14"/>
      <c r="L4" s="35"/>
      <c r="M4" s="14"/>
      <c r="N4" s="35"/>
      <c r="O4" s="14"/>
    </row>
    <row r="5" spans="1:15" ht="25.5" x14ac:dyDescent="0.2">
      <c r="A5" s="36"/>
      <c r="B5" s="45" t="s">
        <v>368</v>
      </c>
      <c r="C5" s="14"/>
      <c r="D5" s="35"/>
      <c r="E5" s="14"/>
      <c r="F5" s="35"/>
      <c r="G5" s="14"/>
      <c r="H5" s="35"/>
      <c r="I5" s="14"/>
      <c r="J5" s="35"/>
      <c r="K5" s="14"/>
      <c r="L5" s="35"/>
      <c r="M5" s="14"/>
      <c r="N5" s="35"/>
      <c r="O5" s="14"/>
    </row>
    <row r="6" spans="1:15" ht="25.5" x14ac:dyDescent="0.2">
      <c r="A6" s="36"/>
      <c r="B6" s="45" t="s">
        <v>369</v>
      </c>
      <c r="C6" s="14"/>
      <c r="D6" s="35"/>
      <c r="E6" s="14"/>
      <c r="F6" s="35"/>
      <c r="G6" s="14"/>
      <c r="H6" s="35"/>
      <c r="I6" s="14"/>
      <c r="J6" s="35"/>
      <c r="K6" s="14"/>
      <c r="L6" s="35"/>
      <c r="M6" s="14"/>
      <c r="N6" s="35"/>
      <c r="O6" s="14"/>
    </row>
    <row r="7" spans="1:15" ht="25.5" x14ac:dyDescent="0.2">
      <c r="A7" s="36"/>
      <c r="B7" s="45" t="s">
        <v>370</v>
      </c>
      <c r="C7" s="14"/>
      <c r="D7" s="35"/>
      <c r="E7" s="14"/>
      <c r="F7" s="35"/>
      <c r="G7" s="14"/>
      <c r="H7" s="35"/>
      <c r="I7" s="14"/>
      <c r="J7" s="35"/>
      <c r="K7" s="14"/>
      <c r="L7" s="35"/>
      <c r="M7" s="14"/>
      <c r="N7" s="35"/>
      <c r="O7" s="14"/>
    </row>
    <row r="8" spans="1:15" ht="38.25" x14ac:dyDescent="0.2">
      <c r="A8" s="36"/>
      <c r="B8" s="45" t="s">
        <v>371</v>
      </c>
      <c r="C8" s="14"/>
      <c r="D8" s="35"/>
      <c r="E8" s="14"/>
      <c r="F8" s="35"/>
      <c r="G8" s="14"/>
      <c r="H8" s="35"/>
      <c r="I8" s="14"/>
      <c r="J8" s="35"/>
      <c r="K8" s="14"/>
      <c r="L8" s="35"/>
      <c r="M8" s="14"/>
      <c r="N8" s="35"/>
      <c r="O8" s="14"/>
    </row>
    <row r="9" spans="1:15" x14ac:dyDescent="0.2">
      <c r="A9" s="36" t="s">
        <v>77</v>
      </c>
      <c r="B9" s="45"/>
      <c r="C9" s="13"/>
      <c r="D9" s="40">
        <f>SUM(C10:C14)/(COUNTIF(C10:C14,"&gt;0")+0.00000001)</f>
        <v>0</v>
      </c>
      <c r="E9" s="13"/>
      <c r="F9" s="40">
        <f>SUM(E10:E14)/(COUNTIF(E10:E14,"&gt;0")+0.00000001)</f>
        <v>0</v>
      </c>
      <c r="G9" s="13"/>
      <c r="H9" s="40">
        <f>SUM(G10:G14)/(COUNTIF(G10:G14,"&gt;0")+0.00000001)</f>
        <v>0</v>
      </c>
      <c r="I9" s="13"/>
      <c r="J9" s="40">
        <f>SUM(I10:I14)/(COUNTIF(I10:I14,"&gt;0")+0.00000001)</f>
        <v>0</v>
      </c>
      <c r="K9" s="13"/>
      <c r="L9" s="40">
        <f>SUM(K10:K14)/(COUNTIF(K10:K14,"&gt;0")+0.00000001)</f>
        <v>0</v>
      </c>
      <c r="M9" s="13"/>
      <c r="N9" s="40">
        <f>SUM(M10:M14)/(COUNTIF(M10:M14,"&gt;0")+0.00000001)</f>
        <v>0</v>
      </c>
      <c r="O9" s="14"/>
    </row>
    <row r="10" spans="1:15" ht="51" x14ac:dyDescent="0.2">
      <c r="A10" s="36"/>
      <c r="B10" s="45" t="s">
        <v>372</v>
      </c>
      <c r="C10" s="14"/>
      <c r="D10" s="35"/>
      <c r="E10" s="14"/>
      <c r="F10" s="35"/>
      <c r="G10" s="14"/>
      <c r="H10" s="35"/>
      <c r="I10" s="14"/>
      <c r="J10" s="35"/>
      <c r="K10" s="14"/>
      <c r="L10" s="35"/>
      <c r="M10" s="14"/>
      <c r="N10" s="35"/>
      <c r="O10" s="14"/>
    </row>
    <row r="11" spans="1:15" ht="25.5" x14ac:dyDescent="0.2">
      <c r="A11" s="36"/>
      <c r="B11" s="45" t="s">
        <v>373</v>
      </c>
      <c r="C11" s="14"/>
      <c r="D11" s="35"/>
      <c r="E11" s="14"/>
      <c r="F11" s="35"/>
      <c r="G11" s="14"/>
      <c r="H11" s="35"/>
      <c r="I11" s="14"/>
      <c r="J11" s="35"/>
      <c r="K11" s="14"/>
      <c r="L11" s="35"/>
      <c r="M11" s="14"/>
      <c r="N11" s="35"/>
      <c r="O11" s="14"/>
    </row>
    <row r="12" spans="1:15" ht="25.5" x14ac:dyDescent="0.2">
      <c r="A12" s="36"/>
      <c r="B12" s="45" t="s">
        <v>374</v>
      </c>
      <c r="C12" s="14"/>
      <c r="D12" s="35"/>
      <c r="E12" s="14"/>
      <c r="F12" s="35"/>
      <c r="G12" s="14"/>
      <c r="H12" s="35"/>
      <c r="I12" s="14"/>
      <c r="J12" s="35"/>
      <c r="K12" s="14"/>
      <c r="L12" s="35"/>
      <c r="M12" s="14"/>
      <c r="N12" s="35"/>
      <c r="O12" s="14"/>
    </row>
    <row r="13" spans="1:15" x14ac:dyDescent="0.2">
      <c r="A13" s="36"/>
      <c r="B13" s="45" t="s">
        <v>375</v>
      </c>
      <c r="C13" s="14"/>
      <c r="D13" s="35"/>
      <c r="E13" s="14"/>
      <c r="F13" s="35"/>
      <c r="G13" s="14"/>
      <c r="H13" s="35"/>
      <c r="I13" s="14"/>
      <c r="J13" s="35"/>
      <c r="K13" s="14"/>
      <c r="L13" s="35"/>
      <c r="M13" s="14"/>
      <c r="N13" s="35"/>
      <c r="O13" s="14"/>
    </row>
    <row r="14" spans="1:15" x14ac:dyDescent="0.2">
      <c r="A14" s="36"/>
      <c r="B14" s="45" t="s">
        <v>376</v>
      </c>
      <c r="C14" s="14"/>
      <c r="D14" s="35"/>
      <c r="E14" s="14"/>
      <c r="F14" s="35"/>
      <c r="G14" s="14"/>
      <c r="H14" s="35"/>
      <c r="I14" s="14"/>
      <c r="J14" s="35"/>
      <c r="K14" s="14"/>
      <c r="L14" s="35"/>
      <c r="M14" s="14"/>
      <c r="N14" s="35"/>
      <c r="O14" s="14"/>
    </row>
    <row r="15" spans="1:15" x14ac:dyDescent="0.2">
      <c r="A15" s="55" t="s">
        <v>78</v>
      </c>
      <c r="B15" s="56"/>
      <c r="C15" s="13"/>
      <c r="D15" s="40">
        <f>SUM(C16:C21)/(COUNTIF(C16:C21,"&gt;0")+0.00000001)</f>
        <v>0</v>
      </c>
      <c r="E15" s="13"/>
      <c r="F15" s="40">
        <f>SUM(E16:E21)/(COUNTIF(E16:E21,"&gt;0")+0.00000001)</f>
        <v>0</v>
      </c>
      <c r="G15" s="13"/>
      <c r="H15" s="40">
        <f>SUM(G16:G21)/(COUNTIF(G16:G21,"&gt;0")+0.00000001)</f>
        <v>0</v>
      </c>
      <c r="I15" s="13"/>
      <c r="J15" s="40">
        <f>SUM(I16:I21)/(COUNTIF(I16:I21,"&gt;0")+0.00000001)</f>
        <v>0</v>
      </c>
      <c r="K15" s="13"/>
      <c r="L15" s="40">
        <f>SUM(K16:K21)/(COUNTIF(K16:K21,"&gt;0")+0.00000001)</f>
        <v>0</v>
      </c>
      <c r="M15" s="13"/>
      <c r="N15" s="40">
        <f>SUM(M16:M21)/(COUNTIF(M16:M21,"&gt;0")+0.00000001)</f>
        <v>0</v>
      </c>
      <c r="O15" s="14"/>
    </row>
    <row r="16" spans="1:15" ht="38.25" x14ac:dyDescent="0.2">
      <c r="A16" s="55"/>
      <c r="B16" s="56" t="s">
        <v>377</v>
      </c>
      <c r="C16" s="14"/>
      <c r="D16" s="35"/>
      <c r="E16" s="14"/>
      <c r="F16" s="35"/>
      <c r="G16" s="14"/>
      <c r="H16" s="35"/>
      <c r="I16" s="14"/>
      <c r="J16" s="35"/>
      <c r="K16" s="14"/>
      <c r="L16" s="35"/>
      <c r="M16" s="14"/>
      <c r="N16" s="35"/>
      <c r="O16" s="14"/>
    </row>
    <row r="17" spans="1:15" ht="38.25" x14ac:dyDescent="0.2">
      <c r="A17" s="55"/>
      <c r="B17" s="56" t="s">
        <v>378</v>
      </c>
      <c r="C17" s="14"/>
      <c r="D17" s="35"/>
      <c r="E17" s="14"/>
      <c r="F17" s="35"/>
      <c r="G17" s="14"/>
      <c r="H17" s="35"/>
      <c r="I17" s="14"/>
      <c r="J17" s="35"/>
      <c r="K17" s="14"/>
      <c r="L17" s="35"/>
      <c r="M17" s="14"/>
      <c r="N17" s="35"/>
      <c r="O17" s="14"/>
    </row>
    <row r="18" spans="1:15" ht="25.5" x14ac:dyDescent="0.2">
      <c r="A18" s="55"/>
      <c r="B18" s="56" t="s">
        <v>379</v>
      </c>
      <c r="C18" s="14"/>
      <c r="D18" s="35"/>
      <c r="E18" s="14"/>
      <c r="F18" s="35"/>
      <c r="G18" s="14"/>
      <c r="H18" s="35"/>
      <c r="I18" s="14"/>
      <c r="J18" s="35"/>
      <c r="K18" s="14"/>
      <c r="L18" s="35"/>
      <c r="M18" s="14"/>
      <c r="N18" s="35"/>
      <c r="O18" s="14"/>
    </row>
    <row r="19" spans="1:15" ht="27.75" customHeight="1" x14ac:dyDescent="0.2">
      <c r="A19" s="55"/>
      <c r="B19" s="56" t="s">
        <v>380</v>
      </c>
      <c r="C19" s="14"/>
      <c r="D19" s="35"/>
      <c r="E19" s="14"/>
      <c r="F19" s="35"/>
      <c r="G19" s="14"/>
      <c r="H19" s="35"/>
      <c r="I19" s="14"/>
      <c r="J19" s="35"/>
      <c r="K19" s="14"/>
      <c r="L19" s="35"/>
      <c r="M19" s="14"/>
      <c r="N19" s="35"/>
      <c r="O19" s="14"/>
    </row>
    <row r="20" spans="1:15" ht="25.5" x14ac:dyDescent="0.2">
      <c r="A20" s="55"/>
      <c r="B20" s="56" t="s">
        <v>381</v>
      </c>
      <c r="C20" s="14"/>
      <c r="D20" s="35"/>
      <c r="E20" s="14"/>
      <c r="F20" s="35"/>
      <c r="G20" s="14"/>
      <c r="H20" s="35"/>
      <c r="I20" s="14"/>
      <c r="J20" s="35"/>
      <c r="K20" s="14"/>
      <c r="L20" s="35"/>
      <c r="M20" s="14"/>
      <c r="N20" s="35"/>
      <c r="O20" s="14"/>
    </row>
    <row r="21" spans="1:15" ht="51" x14ac:dyDescent="0.2">
      <c r="A21" s="36"/>
      <c r="B21" s="56" t="s">
        <v>382</v>
      </c>
      <c r="C21" s="14"/>
      <c r="D21" s="35"/>
      <c r="E21" s="14"/>
      <c r="F21" s="35"/>
      <c r="G21" s="14"/>
      <c r="H21" s="35"/>
      <c r="I21" s="14"/>
      <c r="J21" s="35"/>
      <c r="K21" s="14"/>
      <c r="L21" s="35"/>
      <c r="M21" s="14"/>
      <c r="N21" s="35"/>
      <c r="O21" s="14"/>
    </row>
    <row r="22" spans="1:15" x14ac:dyDescent="0.2">
      <c r="A22" s="36" t="s">
        <v>79</v>
      </c>
      <c r="B22" s="45"/>
      <c r="C22" s="13"/>
      <c r="D22" s="40">
        <f>SUM(C23:C27)/(COUNTIF(C23:C27,"&gt;0")+0.00000001)</f>
        <v>0</v>
      </c>
      <c r="E22" s="13"/>
      <c r="F22" s="40">
        <f>SUM(E23:E27)/(COUNTIF(E23:E27,"&gt;0")+0.00000001)</f>
        <v>0</v>
      </c>
      <c r="G22" s="13"/>
      <c r="H22" s="40">
        <f>SUM(G23:G27)/(COUNTIF(G23:G27,"&gt;0")+0.00000001)</f>
        <v>0</v>
      </c>
      <c r="I22" s="13"/>
      <c r="J22" s="40">
        <f>SUM(I23:I27)/(COUNTIF(I23:I27,"&gt;0")+0.00000001)</f>
        <v>0</v>
      </c>
      <c r="K22" s="13"/>
      <c r="L22" s="40">
        <f>SUM(K23:K27)/(COUNTIF(K23:K27,"&gt;0")+0.00000001)</f>
        <v>0</v>
      </c>
      <c r="M22" s="13"/>
      <c r="N22" s="40">
        <f>SUM(M23:M27)/(COUNTIF(M23:M27,"&gt;0")+0.00000001)</f>
        <v>0</v>
      </c>
      <c r="O22" s="14"/>
    </row>
    <row r="23" spans="1:15" x14ac:dyDescent="0.2">
      <c r="A23" s="36"/>
      <c r="B23" s="56" t="s">
        <v>383</v>
      </c>
      <c r="C23" s="14"/>
      <c r="D23" s="35"/>
      <c r="E23" s="14"/>
      <c r="F23" s="35"/>
      <c r="G23" s="14"/>
      <c r="H23" s="35"/>
      <c r="I23" s="14"/>
      <c r="J23" s="35"/>
      <c r="K23" s="14"/>
      <c r="L23" s="35"/>
      <c r="M23" s="14"/>
      <c r="N23" s="35"/>
      <c r="O23" s="14"/>
    </row>
    <row r="24" spans="1:15" ht="25.5" x14ac:dyDescent="0.2">
      <c r="A24" s="36"/>
      <c r="B24" s="56" t="s">
        <v>384</v>
      </c>
      <c r="C24" s="14"/>
      <c r="D24" s="35"/>
      <c r="E24" s="14"/>
      <c r="F24" s="35"/>
      <c r="G24" s="14"/>
      <c r="H24" s="35"/>
      <c r="I24" s="14"/>
      <c r="J24" s="35"/>
      <c r="K24" s="14"/>
      <c r="L24" s="35"/>
      <c r="M24" s="14"/>
      <c r="N24" s="35"/>
      <c r="O24" s="14"/>
    </row>
    <row r="25" spans="1:15" ht="25.5" x14ac:dyDescent="0.2">
      <c r="A25" s="36"/>
      <c r="B25" s="56" t="s">
        <v>385</v>
      </c>
      <c r="C25" s="14"/>
      <c r="D25" s="35"/>
      <c r="E25" s="14"/>
      <c r="F25" s="35"/>
      <c r="G25" s="14"/>
      <c r="H25" s="35"/>
      <c r="I25" s="14"/>
      <c r="J25" s="35"/>
      <c r="K25" s="14"/>
      <c r="L25" s="35"/>
      <c r="M25" s="14"/>
      <c r="N25" s="35"/>
      <c r="O25" s="14"/>
    </row>
    <row r="26" spans="1:15" ht="25.5" x14ac:dyDescent="0.2">
      <c r="A26" s="36"/>
      <c r="B26" s="56" t="s">
        <v>386</v>
      </c>
      <c r="C26" s="14"/>
      <c r="D26" s="35"/>
      <c r="E26" s="14"/>
      <c r="F26" s="35"/>
      <c r="G26" s="14"/>
      <c r="H26" s="35"/>
      <c r="I26" s="14"/>
      <c r="J26" s="35"/>
      <c r="K26" s="14"/>
      <c r="L26" s="35"/>
      <c r="M26" s="14"/>
      <c r="N26" s="35"/>
      <c r="O26" s="14"/>
    </row>
    <row r="27" spans="1:15" ht="51" x14ac:dyDescent="0.2">
      <c r="A27" s="36"/>
      <c r="B27" s="56" t="s">
        <v>387</v>
      </c>
      <c r="C27" s="14"/>
      <c r="D27" s="35"/>
      <c r="E27" s="14"/>
      <c r="F27" s="35"/>
      <c r="G27" s="14"/>
      <c r="H27" s="35"/>
      <c r="I27" s="14"/>
      <c r="J27" s="35"/>
      <c r="K27" s="14"/>
      <c r="L27" s="35"/>
      <c r="M27" s="14"/>
      <c r="N27" s="35"/>
      <c r="O27" s="14"/>
    </row>
    <row r="28" spans="1:15" x14ac:dyDescent="0.2">
      <c r="A28" s="36" t="s">
        <v>80</v>
      </c>
      <c r="B28" s="45"/>
      <c r="C28" s="13"/>
      <c r="D28" s="40">
        <f>SUM(C29:C33)/(COUNTIF(C29:C33,"&gt;0")+0.00000001)</f>
        <v>0</v>
      </c>
      <c r="E28" s="13"/>
      <c r="F28" s="40">
        <f>SUM(E29:E33)/(COUNTIF(E29:E33,"&gt;0")+0.00000001)</f>
        <v>0</v>
      </c>
      <c r="G28" s="13"/>
      <c r="H28" s="40">
        <f>SUM(G29:G33)/(COUNTIF(G29:G33,"&gt;0")+0.00000001)</f>
        <v>0</v>
      </c>
      <c r="I28" s="13"/>
      <c r="J28" s="40">
        <f>SUM(I29:I33)/(COUNTIF(I29:I33,"&gt;0")+0.00000001)</f>
        <v>0</v>
      </c>
      <c r="K28" s="13"/>
      <c r="L28" s="40">
        <f>SUM(K29:K33)/(COUNTIF(K29:K33,"&gt;0")+0.00000001)</f>
        <v>0</v>
      </c>
      <c r="M28" s="13"/>
      <c r="N28" s="40">
        <f>SUM(M29:M33)/(COUNTIF(M29:M33,"&gt;0")+0.00000001)</f>
        <v>0</v>
      </c>
      <c r="O28" s="14"/>
    </row>
    <row r="29" spans="1:15" ht="25.5" x14ac:dyDescent="0.2">
      <c r="A29" s="36"/>
      <c r="B29" s="56" t="s">
        <v>388</v>
      </c>
      <c r="C29" s="14"/>
      <c r="D29" s="35"/>
      <c r="E29" s="14"/>
      <c r="F29" s="35"/>
      <c r="G29" s="14"/>
      <c r="H29" s="35"/>
      <c r="I29" s="14"/>
      <c r="J29" s="35"/>
      <c r="K29" s="14"/>
      <c r="L29" s="35"/>
      <c r="M29" s="14"/>
      <c r="N29" s="35"/>
      <c r="O29" s="14"/>
    </row>
    <row r="30" spans="1:15" ht="14.25" customHeight="1" x14ac:dyDescent="0.2">
      <c r="A30" s="36"/>
      <c r="B30" s="56" t="s">
        <v>389</v>
      </c>
      <c r="C30" s="14"/>
      <c r="D30" s="35"/>
      <c r="E30" s="14"/>
      <c r="F30" s="35"/>
      <c r="G30" s="14"/>
      <c r="H30" s="35"/>
      <c r="I30" s="14"/>
      <c r="J30" s="35"/>
      <c r="K30" s="14"/>
      <c r="L30" s="35"/>
      <c r="M30" s="14"/>
      <c r="N30" s="35"/>
      <c r="O30" s="14"/>
    </row>
    <row r="31" spans="1:15" ht="38.25" x14ac:dyDescent="0.2">
      <c r="A31" s="36"/>
      <c r="B31" s="56" t="s">
        <v>390</v>
      </c>
      <c r="C31" s="14"/>
      <c r="D31" s="35"/>
      <c r="E31" s="14"/>
      <c r="F31" s="35"/>
      <c r="G31" s="14"/>
      <c r="H31" s="35"/>
      <c r="I31" s="14"/>
      <c r="J31" s="35"/>
      <c r="K31" s="14"/>
      <c r="L31" s="35"/>
      <c r="M31" s="14"/>
      <c r="N31" s="35"/>
      <c r="O31" s="14"/>
    </row>
    <row r="32" spans="1:15" x14ac:dyDescent="0.2">
      <c r="A32" s="36"/>
      <c r="B32" s="56" t="s">
        <v>391</v>
      </c>
      <c r="C32" s="14"/>
      <c r="D32" s="35"/>
      <c r="E32" s="14"/>
      <c r="F32" s="35"/>
      <c r="G32" s="14"/>
      <c r="H32" s="35"/>
      <c r="I32" s="14"/>
      <c r="J32" s="35"/>
      <c r="K32" s="14"/>
      <c r="L32" s="35"/>
      <c r="M32" s="14"/>
      <c r="N32" s="35"/>
      <c r="O32" s="14"/>
    </row>
    <row r="33" spans="1:15" ht="38.25" x14ac:dyDescent="0.2">
      <c r="A33" s="36"/>
      <c r="B33" s="56" t="s">
        <v>392</v>
      </c>
      <c r="C33" s="14"/>
      <c r="D33" s="35"/>
      <c r="E33" s="14"/>
      <c r="F33" s="35"/>
      <c r="G33" s="14"/>
      <c r="H33" s="35"/>
      <c r="I33" s="14"/>
      <c r="J33" s="35"/>
      <c r="K33" s="14"/>
      <c r="L33" s="35"/>
      <c r="M33" s="14"/>
      <c r="N33" s="35"/>
      <c r="O33" s="14"/>
    </row>
    <row r="34" spans="1:15" x14ac:dyDescent="0.2">
      <c r="A34" s="36"/>
      <c r="B34" s="52" t="s">
        <v>64</v>
      </c>
      <c r="C34" s="21"/>
      <c r="D34" s="40">
        <f>D3+D9+D15+D22+D28</f>
        <v>0</v>
      </c>
      <c r="E34" s="21"/>
      <c r="F34" s="40">
        <f>F3+F9+F15+F22+F28</f>
        <v>0</v>
      </c>
      <c r="G34" s="21"/>
      <c r="H34" s="40">
        <f>H3+H9+H15+H22+H28</f>
        <v>0</v>
      </c>
      <c r="I34" s="21"/>
      <c r="J34" s="40">
        <f>J3+J9+J15+J22+J28</f>
        <v>0</v>
      </c>
      <c r="K34" s="21"/>
      <c r="L34" s="40">
        <f>L3+L9+L15+L22+L28</f>
        <v>0</v>
      </c>
      <c r="M34" s="21"/>
      <c r="N34" s="40">
        <f>N3+N9+N15+N22+N28</f>
        <v>0</v>
      </c>
      <c r="O34" s="14"/>
    </row>
    <row r="35" spans="1:15" x14ac:dyDescent="0.2">
      <c r="A35" s="36"/>
      <c r="B35" s="52" t="s">
        <v>65</v>
      </c>
      <c r="C35" s="21"/>
      <c r="D35" s="40">
        <f>D34/(COUNTIF(D3:D28,"&gt;0")+0.00000001)</f>
        <v>0</v>
      </c>
      <c r="E35" s="21"/>
      <c r="F35" s="40">
        <f>F34/(COUNTIF(F3:F28,"&gt;0")+0.00000001)</f>
        <v>0</v>
      </c>
      <c r="G35" s="21"/>
      <c r="H35" s="40">
        <f>H34/(COUNTIF(H3:H28,"&gt;0")+0.00000001)</f>
        <v>0</v>
      </c>
      <c r="I35" s="21"/>
      <c r="J35" s="40">
        <f>J34/(COUNTIF(J3:J28,"&gt;0")+0.00000001)</f>
        <v>0</v>
      </c>
      <c r="K35" s="21"/>
      <c r="L35" s="40">
        <f>L34/(COUNTIF(L3:L28,"&gt;0")+0.00000001)</f>
        <v>0</v>
      </c>
      <c r="M35" s="21"/>
      <c r="N35" s="40">
        <f>N34/(COUNTIF(N3:N28,"&gt;0")+0.00000001)</f>
        <v>0</v>
      </c>
      <c r="O35" s="14"/>
    </row>
    <row r="36" spans="1:15" x14ac:dyDescent="0.2">
      <c r="A36" s="36"/>
      <c r="B36" s="52" t="s">
        <v>66</v>
      </c>
      <c r="C36" s="21"/>
      <c r="D36" s="40">
        <f>D35/5*100</f>
        <v>0</v>
      </c>
      <c r="E36" s="21"/>
      <c r="F36" s="40">
        <f>F35/5*100</f>
        <v>0</v>
      </c>
      <c r="G36" s="21"/>
      <c r="H36" s="40">
        <f>H35/5*100</f>
        <v>0</v>
      </c>
      <c r="I36" s="21"/>
      <c r="J36" s="40">
        <f>J35/5*100</f>
        <v>0</v>
      </c>
      <c r="K36" s="21"/>
      <c r="L36" s="40">
        <f>L35/5*100</f>
        <v>0</v>
      </c>
      <c r="M36" s="21"/>
      <c r="N36" s="40">
        <f>N35/5*100</f>
        <v>0</v>
      </c>
      <c r="O36" s="14"/>
    </row>
    <row r="37" spans="1:15" x14ac:dyDescent="0.2">
      <c r="A37" s="49" t="s">
        <v>55</v>
      </c>
      <c r="B37" s="45"/>
      <c r="C37" s="36"/>
      <c r="D37" s="36"/>
      <c r="E37" s="36"/>
      <c r="F37" s="36"/>
      <c r="G37" s="36"/>
      <c r="H37" s="36"/>
      <c r="I37" s="36"/>
      <c r="J37" s="36"/>
      <c r="K37" s="36"/>
      <c r="L37" s="36"/>
      <c r="M37" s="36"/>
      <c r="N37" s="36"/>
      <c r="O37" s="16"/>
    </row>
    <row r="38" spans="1:15" x14ac:dyDescent="0.2">
      <c r="A38" s="36" t="s">
        <v>103</v>
      </c>
      <c r="B38" s="45"/>
      <c r="C38" s="36"/>
      <c r="D38" s="36"/>
      <c r="E38" s="36"/>
      <c r="F38" s="36"/>
      <c r="G38" s="36"/>
      <c r="H38" s="36"/>
      <c r="I38" s="36"/>
      <c r="J38" s="36"/>
      <c r="K38" s="36"/>
      <c r="L38" s="36"/>
      <c r="M38" s="36"/>
      <c r="N38" s="36"/>
      <c r="O38" s="16"/>
    </row>
    <row r="39" spans="1:15" x14ac:dyDescent="0.2">
      <c r="A39" s="36" t="s">
        <v>56</v>
      </c>
      <c r="B39" s="45"/>
      <c r="C39" s="36"/>
      <c r="D39" s="36"/>
      <c r="E39" s="36"/>
      <c r="F39" s="36"/>
      <c r="G39" s="36"/>
      <c r="H39" s="36"/>
      <c r="I39" s="36"/>
      <c r="J39" s="36"/>
      <c r="K39" s="36"/>
      <c r="L39" s="36"/>
      <c r="M39" s="36"/>
      <c r="N39" s="36"/>
      <c r="O39" s="16"/>
    </row>
    <row r="40" spans="1:15" x14ac:dyDescent="0.2">
      <c r="A40" s="36" t="s">
        <v>57</v>
      </c>
      <c r="B40" s="45"/>
      <c r="C40" s="36"/>
      <c r="D40" s="36"/>
      <c r="E40" s="36"/>
      <c r="F40" s="36"/>
      <c r="G40" s="36"/>
      <c r="H40" s="36"/>
      <c r="I40" s="36"/>
      <c r="J40" s="36"/>
      <c r="K40" s="36"/>
      <c r="L40" s="36"/>
      <c r="M40" s="36"/>
      <c r="N40" s="36"/>
      <c r="O40" s="16"/>
    </row>
    <row r="41" spans="1:15" x14ac:dyDescent="0.2">
      <c r="A41" s="36" t="s">
        <v>58</v>
      </c>
      <c r="B41" s="45"/>
      <c r="C41" s="36"/>
      <c r="D41" s="36"/>
      <c r="E41" s="36"/>
      <c r="F41" s="36"/>
      <c r="G41" s="36"/>
      <c r="H41" s="36"/>
      <c r="I41" s="36"/>
      <c r="J41" s="36"/>
      <c r="K41" s="36"/>
      <c r="L41" s="36"/>
      <c r="M41" s="36"/>
      <c r="N41" s="36"/>
      <c r="O41" s="16"/>
    </row>
    <row r="42" spans="1:15" x14ac:dyDescent="0.2">
      <c r="A42" s="36" t="s">
        <v>59</v>
      </c>
      <c r="B42" s="45"/>
      <c r="C42" s="36"/>
      <c r="D42" s="36"/>
      <c r="E42" s="36"/>
      <c r="F42" s="36"/>
      <c r="G42" s="36"/>
      <c r="H42" s="36"/>
      <c r="I42" s="36"/>
      <c r="J42" s="36"/>
      <c r="K42" s="36"/>
      <c r="L42" s="36"/>
      <c r="M42" s="36"/>
      <c r="N42" s="36"/>
      <c r="O42" s="16"/>
    </row>
    <row r="43" spans="1:15" x14ac:dyDescent="0.2">
      <c r="A43" s="36" t="s">
        <v>60</v>
      </c>
      <c r="B43" s="45"/>
      <c r="C43" s="36"/>
      <c r="D43" s="36"/>
      <c r="E43" s="36"/>
      <c r="F43" s="36"/>
      <c r="G43" s="36"/>
      <c r="H43" s="36"/>
      <c r="I43" s="36"/>
      <c r="J43" s="36"/>
      <c r="K43" s="36"/>
      <c r="L43" s="36"/>
      <c r="M43" s="36"/>
      <c r="N43" s="36"/>
      <c r="O43" s="16"/>
    </row>
    <row r="44" spans="1:15" x14ac:dyDescent="0.2">
      <c r="A44" s="49" t="s">
        <v>145</v>
      </c>
      <c r="B44" s="45"/>
      <c r="C44" s="98" t="str">
        <f>Front!H1</f>
        <v>Date</v>
      </c>
      <c r="D44" s="99"/>
      <c r="E44" s="98" t="str">
        <f>Front!I1</f>
        <v>Date</v>
      </c>
      <c r="F44" s="99"/>
      <c r="G44" s="98" t="str">
        <f>Front!J1</f>
        <v>Date</v>
      </c>
      <c r="H44" s="99"/>
      <c r="I44" s="98" t="str">
        <f>Front!K1</f>
        <v>Date</v>
      </c>
      <c r="J44" s="99"/>
      <c r="K44" s="98" t="str">
        <f>Front!L1</f>
        <v>Date</v>
      </c>
      <c r="L44" s="99"/>
      <c r="M44" s="98" t="str">
        <f>Front!M1</f>
        <v>Date</v>
      </c>
      <c r="N44" s="99"/>
      <c r="O44" s="14"/>
    </row>
    <row r="45" spans="1:15" ht="27" customHeight="1" x14ac:dyDescent="0.2">
      <c r="A45" s="36"/>
      <c r="B45" s="45"/>
      <c r="C45" s="39" t="s">
        <v>27</v>
      </c>
      <c r="D45" s="39" t="s">
        <v>28</v>
      </c>
      <c r="E45" s="39" t="s">
        <v>27</v>
      </c>
      <c r="F45" s="39" t="s">
        <v>28</v>
      </c>
      <c r="G45" s="39" t="s">
        <v>27</v>
      </c>
      <c r="H45" s="39" t="s">
        <v>28</v>
      </c>
      <c r="I45" s="39" t="s">
        <v>27</v>
      </c>
      <c r="J45" s="39" t="s">
        <v>28</v>
      </c>
      <c r="K45" s="39" t="s">
        <v>27</v>
      </c>
      <c r="L45" s="39" t="s">
        <v>28</v>
      </c>
      <c r="M45" s="39" t="s">
        <v>27</v>
      </c>
      <c r="N45" s="39" t="s">
        <v>28</v>
      </c>
      <c r="O45" s="14"/>
    </row>
    <row r="46" spans="1:15" ht="12.75" customHeight="1" x14ac:dyDescent="0.2">
      <c r="A46" s="36" t="s">
        <v>76</v>
      </c>
      <c r="B46" s="45"/>
      <c r="C46" s="13"/>
      <c r="D46" s="40">
        <f>SUM(C47:C51)/(COUNTIF(C47:C51,"&gt;0")+0.00000001)</f>
        <v>0</v>
      </c>
      <c r="E46" s="13"/>
      <c r="F46" s="40">
        <f>SUM(E47:E51)/(COUNTIF(E47:E51,"&gt;0")+0.00000001)</f>
        <v>0</v>
      </c>
      <c r="G46" s="13"/>
      <c r="H46" s="40">
        <f>SUM(G47:G51)/(COUNTIF(G47:G51,"&gt;0")+0.00000001)</f>
        <v>0</v>
      </c>
      <c r="I46" s="13"/>
      <c r="J46" s="40">
        <f>SUM(I47:I51)/(COUNTIF(I47:I51,"&gt;0")+0.00000001)</f>
        <v>0</v>
      </c>
      <c r="K46" s="13"/>
      <c r="L46" s="40">
        <f>SUM(K47:K51)/(COUNTIF(K47:K51,"&gt;0")+0.00000001)</f>
        <v>0</v>
      </c>
      <c r="M46" s="13"/>
      <c r="N46" s="40">
        <f>SUM(M47:M51)/(COUNTIF(M47:M51,"&gt;0")+0.00000001)</f>
        <v>0</v>
      </c>
      <c r="O46" s="14"/>
    </row>
    <row r="47" spans="1:15" ht="38.25" x14ac:dyDescent="0.2">
      <c r="A47" s="36"/>
      <c r="B47" s="45" t="s">
        <v>367</v>
      </c>
      <c r="C47" s="14"/>
      <c r="D47" s="35"/>
      <c r="E47" s="14"/>
      <c r="F47" s="35"/>
      <c r="G47" s="14"/>
      <c r="H47" s="35"/>
      <c r="I47" s="14"/>
      <c r="J47" s="35"/>
      <c r="K47" s="14"/>
      <c r="L47" s="35"/>
      <c r="M47" s="14"/>
      <c r="N47" s="35"/>
      <c r="O47" s="14"/>
    </row>
    <row r="48" spans="1:15" ht="25.5" x14ac:dyDescent="0.2">
      <c r="A48" s="36"/>
      <c r="B48" s="45" t="s">
        <v>368</v>
      </c>
      <c r="C48" s="14"/>
      <c r="D48" s="35"/>
      <c r="E48" s="14"/>
      <c r="F48" s="35"/>
      <c r="G48" s="14"/>
      <c r="H48" s="35"/>
      <c r="I48" s="14"/>
      <c r="J48" s="35"/>
      <c r="K48" s="14"/>
      <c r="L48" s="35"/>
      <c r="M48" s="14"/>
      <c r="N48" s="35"/>
      <c r="O48" s="14"/>
    </row>
    <row r="49" spans="1:15" ht="25.5" x14ac:dyDescent="0.2">
      <c r="A49" s="36"/>
      <c r="B49" s="45" t="s">
        <v>369</v>
      </c>
      <c r="C49" s="14"/>
      <c r="D49" s="35"/>
      <c r="E49" s="14"/>
      <c r="F49" s="35"/>
      <c r="G49" s="14"/>
      <c r="H49" s="35"/>
      <c r="I49" s="14"/>
      <c r="J49" s="35"/>
      <c r="K49" s="14"/>
      <c r="L49" s="35"/>
      <c r="M49" s="14"/>
      <c r="N49" s="35"/>
      <c r="O49" s="14"/>
    </row>
    <row r="50" spans="1:15" ht="25.5" x14ac:dyDescent="0.2">
      <c r="A50" s="36"/>
      <c r="B50" s="45" t="s">
        <v>370</v>
      </c>
      <c r="C50" s="14"/>
      <c r="D50" s="35"/>
      <c r="E50" s="14"/>
      <c r="F50" s="35"/>
      <c r="G50" s="14"/>
      <c r="H50" s="35"/>
      <c r="I50" s="14"/>
      <c r="J50" s="35"/>
      <c r="K50" s="14"/>
      <c r="L50" s="35"/>
      <c r="M50" s="14"/>
      <c r="N50" s="35"/>
      <c r="O50" s="14"/>
    </row>
    <row r="51" spans="1:15" ht="38.25" x14ac:dyDescent="0.2">
      <c r="A51" s="36"/>
      <c r="B51" s="45" t="s">
        <v>371</v>
      </c>
      <c r="C51" s="14"/>
      <c r="D51" s="35"/>
      <c r="E51" s="14"/>
      <c r="F51" s="35"/>
      <c r="G51" s="14"/>
      <c r="H51" s="35"/>
      <c r="I51" s="14"/>
      <c r="J51" s="35"/>
      <c r="K51" s="14"/>
      <c r="L51" s="35"/>
      <c r="M51" s="14"/>
      <c r="N51" s="35"/>
      <c r="O51" s="14"/>
    </row>
    <row r="52" spans="1:15" x14ac:dyDescent="0.2">
      <c r="A52" s="36" t="s">
        <v>77</v>
      </c>
      <c r="B52" s="45"/>
      <c r="C52" s="13"/>
      <c r="D52" s="40">
        <f>SUM(C53:C57)/(COUNTIF(C53:C57,"&gt;0")+0.00000001)</f>
        <v>0</v>
      </c>
      <c r="E52" s="13"/>
      <c r="F52" s="40">
        <f>SUM(E53:E57)/(COUNTIF(E53:E57,"&gt;0")+0.00000001)</f>
        <v>0</v>
      </c>
      <c r="G52" s="13"/>
      <c r="H52" s="40">
        <f>SUM(G53:G57)/(COUNTIF(G53:G57,"&gt;0")+0.00000001)</f>
        <v>0</v>
      </c>
      <c r="I52" s="13"/>
      <c r="J52" s="40">
        <f>SUM(I53:I57)/(COUNTIF(I53:I57,"&gt;0")+0.00000001)</f>
        <v>0</v>
      </c>
      <c r="K52" s="13"/>
      <c r="L52" s="40">
        <f>SUM(K53:K57)/(COUNTIF(K53:K57,"&gt;0")+0.00000001)</f>
        <v>0</v>
      </c>
      <c r="M52" s="13"/>
      <c r="N52" s="40">
        <f>SUM(M53:M57)/(COUNTIF(M53:M57,"&gt;0")+0.00000001)</f>
        <v>0</v>
      </c>
      <c r="O52" s="14"/>
    </row>
    <row r="53" spans="1:15" ht="51" x14ac:dyDescent="0.2">
      <c r="A53" s="36"/>
      <c r="B53" s="45" t="s">
        <v>372</v>
      </c>
      <c r="C53" s="14"/>
      <c r="D53" s="35"/>
      <c r="E53" s="14"/>
      <c r="F53" s="35"/>
      <c r="G53" s="14"/>
      <c r="H53" s="35"/>
      <c r="I53" s="14"/>
      <c r="J53" s="35"/>
      <c r="K53" s="14"/>
      <c r="L53" s="35"/>
      <c r="M53" s="14"/>
      <c r="N53" s="35"/>
      <c r="O53" s="14"/>
    </row>
    <row r="54" spans="1:15" ht="25.5" x14ac:dyDescent="0.2">
      <c r="A54" s="36"/>
      <c r="B54" s="45" t="s">
        <v>373</v>
      </c>
      <c r="C54" s="14"/>
      <c r="D54" s="35"/>
      <c r="E54" s="14"/>
      <c r="F54" s="35"/>
      <c r="G54" s="14"/>
      <c r="H54" s="35"/>
      <c r="I54" s="14"/>
      <c r="J54" s="35"/>
      <c r="K54" s="14"/>
      <c r="L54" s="35"/>
      <c r="M54" s="14"/>
      <c r="N54" s="35"/>
      <c r="O54" s="14"/>
    </row>
    <row r="55" spans="1:15" ht="25.5" x14ac:dyDescent="0.2">
      <c r="A55" s="36"/>
      <c r="B55" s="45" t="s">
        <v>374</v>
      </c>
      <c r="C55" s="14"/>
      <c r="D55" s="35"/>
      <c r="E55" s="14"/>
      <c r="F55" s="35"/>
      <c r="G55" s="14"/>
      <c r="H55" s="35"/>
      <c r="I55" s="14"/>
      <c r="J55" s="35"/>
      <c r="K55" s="14"/>
      <c r="L55" s="35"/>
      <c r="M55" s="14"/>
      <c r="N55" s="35"/>
      <c r="O55" s="14"/>
    </row>
    <row r="56" spans="1:15" x14ac:dyDescent="0.2">
      <c r="A56" s="36"/>
      <c r="B56" s="45" t="s">
        <v>375</v>
      </c>
      <c r="C56" s="14"/>
      <c r="D56" s="35"/>
      <c r="E56" s="14"/>
      <c r="F56" s="35"/>
      <c r="G56" s="14"/>
      <c r="H56" s="35"/>
      <c r="I56" s="14"/>
      <c r="J56" s="35"/>
      <c r="K56" s="14"/>
      <c r="L56" s="35"/>
      <c r="M56" s="14"/>
      <c r="N56" s="35"/>
      <c r="O56" s="14"/>
    </row>
    <row r="57" spans="1:15" x14ac:dyDescent="0.2">
      <c r="A57" s="36"/>
      <c r="B57" s="45" t="s">
        <v>376</v>
      </c>
      <c r="C57" s="14"/>
      <c r="D57" s="35"/>
      <c r="E57" s="14"/>
      <c r="F57" s="35"/>
      <c r="G57" s="14"/>
      <c r="H57" s="35"/>
      <c r="I57" s="14"/>
      <c r="J57" s="35"/>
      <c r="K57" s="14"/>
      <c r="L57" s="35"/>
      <c r="M57" s="14"/>
      <c r="N57" s="35"/>
      <c r="O57" s="14"/>
    </row>
    <row r="58" spans="1:15" x14ac:dyDescent="0.2">
      <c r="A58" s="55" t="s">
        <v>78</v>
      </c>
      <c r="B58" s="56"/>
      <c r="C58" s="13"/>
      <c r="D58" s="40">
        <f>SUM(C59:C64)/(COUNTIF(C59:C64,"&gt;0")+0.00000001)</f>
        <v>0</v>
      </c>
      <c r="E58" s="13"/>
      <c r="F58" s="40">
        <f>SUM(E59:E64)/(COUNTIF(E59:E64,"&gt;0")+0.00000001)</f>
        <v>0</v>
      </c>
      <c r="G58" s="13"/>
      <c r="H58" s="40">
        <f>SUM(G59:G64)/(COUNTIF(G59:G64,"&gt;0")+0.00000001)</f>
        <v>0</v>
      </c>
      <c r="I58" s="13"/>
      <c r="J58" s="40">
        <f>SUM(I59:I64)/(COUNTIF(I59:I64,"&gt;0")+0.00000001)</f>
        <v>0</v>
      </c>
      <c r="K58" s="13"/>
      <c r="L58" s="40">
        <f>SUM(K59:K64)/(COUNTIF(K59:K64,"&gt;0")+0.00000001)</f>
        <v>0</v>
      </c>
      <c r="M58" s="13"/>
      <c r="N58" s="40">
        <f>SUM(M59:M64)/(COUNTIF(M59:M64,"&gt;0")+0.00000001)</f>
        <v>0</v>
      </c>
      <c r="O58" s="14"/>
    </row>
    <row r="59" spans="1:15" ht="38.25" x14ac:dyDescent="0.2">
      <c r="A59" s="55"/>
      <c r="B59" s="56" t="s">
        <v>377</v>
      </c>
      <c r="C59" s="14"/>
      <c r="D59" s="35"/>
      <c r="E59" s="14"/>
      <c r="F59" s="35"/>
      <c r="G59" s="14"/>
      <c r="H59" s="35"/>
      <c r="I59" s="14"/>
      <c r="J59" s="35"/>
      <c r="K59" s="14"/>
      <c r="L59" s="35"/>
      <c r="M59" s="14"/>
      <c r="N59" s="35"/>
      <c r="O59" s="14"/>
    </row>
    <row r="60" spans="1:15" ht="38.25" x14ac:dyDescent="0.2">
      <c r="A60" s="55"/>
      <c r="B60" s="56" t="s">
        <v>378</v>
      </c>
      <c r="C60" s="14"/>
      <c r="D60" s="35"/>
      <c r="E60" s="14"/>
      <c r="F60" s="35"/>
      <c r="G60" s="14"/>
      <c r="H60" s="35"/>
      <c r="I60" s="14"/>
      <c r="J60" s="35"/>
      <c r="K60" s="14"/>
      <c r="L60" s="35"/>
      <c r="M60" s="14"/>
      <c r="N60" s="35"/>
      <c r="O60" s="14"/>
    </row>
    <row r="61" spans="1:15" ht="25.5" x14ac:dyDescent="0.2">
      <c r="A61" s="55"/>
      <c r="B61" s="56" t="s">
        <v>379</v>
      </c>
      <c r="C61" s="14"/>
      <c r="D61" s="35"/>
      <c r="E61" s="14"/>
      <c r="F61" s="35"/>
      <c r="G61" s="14"/>
      <c r="H61" s="35"/>
      <c r="I61" s="14"/>
      <c r="J61" s="35"/>
      <c r="K61" s="14"/>
      <c r="L61" s="35"/>
      <c r="M61" s="14"/>
      <c r="N61" s="35"/>
      <c r="O61" s="14"/>
    </row>
    <row r="62" spans="1:15" ht="27.75" customHeight="1" x14ac:dyDescent="0.2">
      <c r="A62" s="55"/>
      <c r="B62" s="56" t="s">
        <v>380</v>
      </c>
      <c r="C62" s="14"/>
      <c r="D62" s="35"/>
      <c r="E62" s="14"/>
      <c r="F62" s="35"/>
      <c r="G62" s="14"/>
      <c r="H62" s="35"/>
      <c r="I62" s="14"/>
      <c r="J62" s="35"/>
      <c r="K62" s="14"/>
      <c r="L62" s="35"/>
      <c r="M62" s="14"/>
      <c r="N62" s="35"/>
      <c r="O62" s="14"/>
    </row>
    <row r="63" spans="1:15" ht="25.5" x14ac:dyDescent="0.2">
      <c r="A63" s="55"/>
      <c r="B63" s="56" t="s">
        <v>381</v>
      </c>
      <c r="C63" s="14"/>
      <c r="D63" s="35"/>
      <c r="E63" s="14"/>
      <c r="F63" s="35"/>
      <c r="G63" s="14"/>
      <c r="H63" s="35"/>
      <c r="I63" s="14"/>
      <c r="J63" s="35"/>
      <c r="K63" s="14"/>
      <c r="L63" s="35"/>
      <c r="M63" s="14"/>
      <c r="N63" s="35"/>
      <c r="O63" s="14"/>
    </row>
    <row r="64" spans="1:15" ht="51" x14ac:dyDescent="0.2">
      <c r="A64" s="36"/>
      <c r="B64" s="56" t="s">
        <v>382</v>
      </c>
      <c r="C64" s="14"/>
      <c r="D64" s="35"/>
      <c r="E64" s="14"/>
      <c r="F64" s="35"/>
      <c r="G64" s="14"/>
      <c r="H64" s="35"/>
      <c r="I64" s="14"/>
      <c r="J64" s="35"/>
      <c r="K64" s="14"/>
      <c r="L64" s="35"/>
      <c r="M64" s="14"/>
      <c r="N64" s="35"/>
      <c r="O64" s="14"/>
    </row>
    <row r="65" spans="1:15" x14ac:dyDescent="0.2">
      <c r="A65" s="36" t="s">
        <v>79</v>
      </c>
      <c r="B65" s="45"/>
      <c r="C65" s="13"/>
      <c r="D65" s="40">
        <f>SUM(C66:C70)/(COUNTIF(C66:C70,"&gt;0")+0.00000001)</f>
        <v>0</v>
      </c>
      <c r="E65" s="13"/>
      <c r="F65" s="40">
        <f>SUM(E66:E70)/(COUNTIF(E66:E70,"&gt;0")+0.00000001)</f>
        <v>0</v>
      </c>
      <c r="G65" s="13"/>
      <c r="H65" s="40">
        <f>SUM(G66:G70)/(COUNTIF(G66:G70,"&gt;0")+0.00000001)</f>
        <v>0</v>
      </c>
      <c r="I65" s="13"/>
      <c r="J65" s="40">
        <f>SUM(I66:I70)/(COUNTIF(I66:I70,"&gt;0")+0.00000001)</f>
        <v>0</v>
      </c>
      <c r="K65" s="13"/>
      <c r="L65" s="40">
        <f>SUM(K66:K70)/(COUNTIF(K66:K70,"&gt;0")+0.00000001)</f>
        <v>0</v>
      </c>
      <c r="M65" s="13"/>
      <c r="N65" s="40">
        <f>SUM(M66:M70)/(COUNTIF(M66:M70,"&gt;0")+0.00000001)</f>
        <v>0</v>
      </c>
      <c r="O65" s="14"/>
    </row>
    <row r="66" spans="1:15" x14ac:dyDescent="0.2">
      <c r="A66" s="36"/>
      <c r="B66" s="56" t="s">
        <v>383</v>
      </c>
      <c r="C66" s="14"/>
      <c r="D66" s="35"/>
      <c r="E66" s="14"/>
      <c r="F66" s="35"/>
      <c r="G66" s="14"/>
      <c r="H66" s="35"/>
      <c r="I66" s="14"/>
      <c r="J66" s="35"/>
      <c r="K66" s="14"/>
      <c r="L66" s="35"/>
      <c r="M66" s="14"/>
      <c r="N66" s="35"/>
      <c r="O66" s="14"/>
    </row>
    <row r="67" spans="1:15" ht="25.5" x14ac:dyDescent="0.2">
      <c r="A67" s="36"/>
      <c r="B67" s="56" t="s">
        <v>384</v>
      </c>
      <c r="C67" s="14"/>
      <c r="D67" s="35"/>
      <c r="E67" s="14"/>
      <c r="F67" s="35"/>
      <c r="G67" s="14"/>
      <c r="H67" s="35"/>
      <c r="I67" s="14"/>
      <c r="J67" s="35"/>
      <c r="K67" s="14"/>
      <c r="L67" s="35"/>
      <c r="M67" s="14"/>
      <c r="N67" s="35"/>
      <c r="O67" s="14"/>
    </row>
    <row r="68" spans="1:15" ht="25.5" x14ac:dyDescent="0.2">
      <c r="A68" s="36"/>
      <c r="B68" s="56" t="s">
        <v>385</v>
      </c>
      <c r="C68" s="14"/>
      <c r="D68" s="35"/>
      <c r="E68" s="14"/>
      <c r="F68" s="35"/>
      <c r="G68" s="14"/>
      <c r="H68" s="35"/>
      <c r="I68" s="14"/>
      <c r="J68" s="35"/>
      <c r="K68" s="14"/>
      <c r="L68" s="35"/>
      <c r="M68" s="14"/>
      <c r="N68" s="35"/>
      <c r="O68" s="14"/>
    </row>
    <row r="69" spans="1:15" ht="25.5" x14ac:dyDescent="0.2">
      <c r="A69" s="36"/>
      <c r="B69" s="56" t="s">
        <v>386</v>
      </c>
      <c r="C69" s="14"/>
      <c r="D69" s="35"/>
      <c r="E69" s="14"/>
      <c r="F69" s="35"/>
      <c r="G69" s="14"/>
      <c r="H69" s="35"/>
      <c r="I69" s="14"/>
      <c r="J69" s="35"/>
      <c r="K69" s="14"/>
      <c r="L69" s="35"/>
      <c r="M69" s="14"/>
      <c r="N69" s="35"/>
      <c r="O69" s="14"/>
    </row>
    <row r="70" spans="1:15" ht="51" x14ac:dyDescent="0.2">
      <c r="A70" s="36"/>
      <c r="B70" s="56" t="s">
        <v>387</v>
      </c>
      <c r="C70" s="14"/>
      <c r="D70" s="35"/>
      <c r="E70" s="14"/>
      <c r="F70" s="35"/>
      <c r="G70" s="14"/>
      <c r="H70" s="35"/>
      <c r="I70" s="14"/>
      <c r="J70" s="35"/>
      <c r="K70" s="14"/>
      <c r="L70" s="35"/>
      <c r="M70" s="14"/>
      <c r="N70" s="35"/>
      <c r="O70" s="14"/>
    </row>
    <row r="71" spans="1:15" x14ac:dyDescent="0.2">
      <c r="A71" s="36" t="s">
        <v>80</v>
      </c>
      <c r="B71" s="45"/>
      <c r="C71" s="13"/>
      <c r="D71" s="40">
        <f>SUM(C72:C76)/(COUNTIF(C72:C76,"&gt;0")+0.00000001)</f>
        <v>0</v>
      </c>
      <c r="E71" s="13"/>
      <c r="F71" s="40">
        <f>SUM(E72:E76)/(COUNTIF(E72:E76,"&gt;0")+0.00000001)</f>
        <v>0</v>
      </c>
      <c r="G71" s="13"/>
      <c r="H71" s="40">
        <f>SUM(G72:G76)/(COUNTIF(G72:G76,"&gt;0")+0.00000001)</f>
        <v>0</v>
      </c>
      <c r="I71" s="13"/>
      <c r="J71" s="40">
        <f>SUM(I72:I76)/(COUNTIF(I72:I76,"&gt;0")+0.00000001)</f>
        <v>0</v>
      </c>
      <c r="K71" s="13"/>
      <c r="L71" s="40">
        <f>SUM(K72:K76)/(COUNTIF(K72:K76,"&gt;0")+0.00000001)</f>
        <v>0</v>
      </c>
      <c r="M71" s="13"/>
      <c r="N71" s="40">
        <f>SUM(M72:M76)/(COUNTIF(M72:M76,"&gt;0")+0.00000001)</f>
        <v>0</v>
      </c>
      <c r="O71" s="14"/>
    </row>
    <row r="72" spans="1:15" ht="25.5" x14ac:dyDescent="0.2">
      <c r="A72" s="36"/>
      <c r="B72" s="56" t="s">
        <v>388</v>
      </c>
      <c r="C72" s="14"/>
      <c r="D72" s="35"/>
      <c r="E72" s="14"/>
      <c r="F72" s="35"/>
      <c r="G72" s="14"/>
      <c r="H72" s="35"/>
      <c r="I72" s="14"/>
      <c r="J72" s="35"/>
      <c r="K72" s="14"/>
      <c r="L72" s="35"/>
      <c r="M72" s="14"/>
      <c r="N72" s="35"/>
      <c r="O72" s="14"/>
    </row>
    <row r="73" spans="1:15" ht="13.5" customHeight="1" x14ac:dyDescent="0.2">
      <c r="A73" s="36"/>
      <c r="B73" s="56" t="s">
        <v>389</v>
      </c>
      <c r="C73" s="14"/>
      <c r="D73" s="35"/>
      <c r="E73" s="14"/>
      <c r="F73" s="35"/>
      <c r="G73" s="14"/>
      <c r="H73" s="35"/>
      <c r="I73" s="14"/>
      <c r="J73" s="35"/>
      <c r="K73" s="14"/>
      <c r="L73" s="35"/>
      <c r="M73" s="14"/>
      <c r="N73" s="35"/>
      <c r="O73" s="14"/>
    </row>
    <row r="74" spans="1:15" ht="38.25" x14ac:dyDescent="0.2">
      <c r="A74" s="36"/>
      <c r="B74" s="56" t="s">
        <v>390</v>
      </c>
      <c r="C74" s="14"/>
      <c r="D74" s="35"/>
      <c r="E74" s="14"/>
      <c r="F74" s="35"/>
      <c r="G74" s="14"/>
      <c r="H74" s="35"/>
      <c r="I74" s="14"/>
      <c r="J74" s="35"/>
      <c r="K74" s="14"/>
      <c r="L74" s="35"/>
      <c r="M74" s="14"/>
      <c r="N74" s="35"/>
      <c r="O74" s="14"/>
    </row>
    <row r="75" spans="1:15" x14ac:dyDescent="0.2">
      <c r="A75" s="36"/>
      <c r="B75" s="56" t="s">
        <v>391</v>
      </c>
      <c r="C75" s="14"/>
      <c r="D75" s="35"/>
      <c r="E75" s="14"/>
      <c r="F75" s="35"/>
      <c r="G75" s="14"/>
      <c r="H75" s="35"/>
      <c r="I75" s="14"/>
      <c r="J75" s="35"/>
      <c r="K75" s="14"/>
      <c r="L75" s="35"/>
      <c r="M75" s="14"/>
      <c r="N75" s="35"/>
      <c r="O75" s="14"/>
    </row>
    <row r="76" spans="1:15" ht="38.25" x14ac:dyDescent="0.2">
      <c r="A76" s="36"/>
      <c r="B76" s="56" t="s">
        <v>392</v>
      </c>
      <c r="C76" s="14"/>
      <c r="D76" s="35"/>
      <c r="E76" s="14"/>
      <c r="F76" s="35"/>
      <c r="G76" s="14"/>
      <c r="H76" s="35"/>
      <c r="I76" s="14"/>
      <c r="J76" s="35"/>
      <c r="K76" s="14"/>
      <c r="L76" s="35"/>
      <c r="M76" s="14"/>
      <c r="N76" s="35"/>
      <c r="O76" s="14"/>
    </row>
    <row r="77" spans="1:15" x14ac:dyDescent="0.2">
      <c r="A77" s="36"/>
      <c r="B77" s="52" t="s">
        <v>64</v>
      </c>
      <c r="C77" s="21"/>
      <c r="D77" s="40">
        <f>D46+D52+D58+D65+D71</f>
        <v>0</v>
      </c>
      <c r="E77" s="21"/>
      <c r="F77" s="40">
        <f>F46+F52+F58+F65+F71</f>
        <v>0</v>
      </c>
      <c r="G77" s="21"/>
      <c r="H77" s="40">
        <f>H46+H52+H58+H65+H71</f>
        <v>0</v>
      </c>
      <c r="I77" s="21"/>
      <c r="J77" s="40">
        <f>J46+J52+J58+J65+J71</f>
        <v>0</v>
      </c>
      <c r="K77" s="21"/>
      <c r="L77" s="40">
        <f>L46+L52+L58+L65+L71</f>
        <v>0</v>
      </c>
      <c r="M77" s="21"/>
      <c r="N77" s="40">
        <f>N46+N52+N58+N65+N71</f>
        <v>0</v>
      </c>
      <c r="O77" s="14"/>
    </row>
    <row r="78" spans="1:15" x14ac:dyDescent="0.2">
      <c r="A78" s="36"/>
      <c r="B78" s="52" t="s">
        <v>65</v>
      </c>
      <c r="C78" s="21"/>
      <c r="D78" s="40">
        <f>D77/(COUNTIF(D46:D71,"&gt;0")+0.00000001)</f>
        <v>0</v>
      </c>
      <c r="E78" s="21"/>
      <c r="F78" s="40">
        <f>F77/(COUNTIF(F46:F71,"&gt;0")+0.00000001)</f>
        <v>0</v>
      </c>
      <c r="G78" s="21"/>
      <c r="H78" s="40">
        <f>H77/(COUNTIF(H46:H71,"&gt;0")+0.00000001)</f>
        <v>0</v>
      </c>
      <c r="I78" s="21"/>
      <c r="J78" s="40">
        <f>J77/(COUNTIF(J46:J71,"&gt;0")+0.00000001)</f>
        <v>0</v>
      </c>
      <c r="K78" s="21"/>
      <c r="L78" s="40">
        <f>L77/(COUNTIF(L46:L71,"&gt;0")+0.00000001)</f>
        <v>0</v>
      </c>
      <c r="M78" s="21"/>
      <c r="N78" s="40">
        <f>N77/(COUNTIF(N46:N71,"&gt;0")+0.00000001)</f>
        <v>0</v>
      </c>
      <c r="O78" s="14"/>
    </row>
    <row r="79" spans="1:15" x14ac:dyDescent="0.2">
      <c r="A79" s="36"/>
      <c r="B79" s="52" t="s">
        <v>66</v>
      </c>
      <c r="C79" s="21"/>
      <c r="D79" s="40">
        <f>D78/5*100</f>
        <v>0</v>
      </c>
      <c r="E79" s="21"/>
      <c r="F79" s="40">
        <f>F78/5*100</f>
        <v>0</v>
      </c>
      <c r="G79" s="21"/>
      <c r="H79" s="40">
        <f>H78/5*100</f>
        <v>0</v>
      </c>
      <c r="I79" s="21"/>
      <c r="J79" s="40">
        <f>J78/5*100</f>
        <v>0</v>
      </c>
      <c r="K79" s="21"/>
      <c r="L79" s="40">
        <f>L78/5*100</f>
        <v>0</v>
      </c>
      <c r="M79" s="21"/>
      <c r="N79" s="40">
        <f>N78/5*100</f>
        <v>0</v>
      </c>
      <c r="O79" s="14"/>
    </row>
    <row r="80" spans="1:15" x14ac:dyDescent="0.2">
      <c r="A80" s="49" t="s">
        <v>55</v>
      </c>
      <c r="B80" s="45"/>
      <c r="C80" s="36"/>
      <c r="D80" s="36"/>
      <c r="E80" s="36"/>
      <c r="F80" s="36"/>
      <c r="G80" s="36"/>
      <c r="H80" s="36"/>
      <c r="I80" s="36"/>
      <c r="J80" s="36"/>
      <c r="K80" s="36"/>
      <c r="L80" s="36"/>
      <c r="M80" s="36"/>
      <c r="N80" s="36"/>
      <c r="O80" s="16"/>
    </row>
    <row r="81" spans="1:15" x14ac:dyDescent="0.2">
      <c r="A81" s="36" t="s">
        <v>103</v>
      </c>
      <c r="B81" s="45"/>
      <c r="C81" s="36"/>
      <c r="D81" s="36"/>
      <c r="E81" s="36"/>
      <c r="F81" s="36"/>
      <c r="G81" s="36"/>
      <c r="H81" s="36"/>
      <c r="I81" s="36"/>
      <c r="J81" s="36"/>
      <c r="K81" s="36"/>
      <c r="L81" s="36"/>
      <c r="M81" s="36"/>
      <c r="N81" s="36"/>
      <c r="O81" s="16"/>
    </row>
    <row r="82" spans="1:15" x14ac:dyDescent="0.2">
      <c r="A82" s="36" t="s">
        <v>56</v>
      </c>
      <c r="B82" s="45"/>
      <c r="C82" s="36"/>
      <c r="D82" s="36"/>
      <c r="E82" s="36"/>
      <c r="F82" s="36"/>
      <c r="G82" s="36"/>
      <c r="H82" s="36"/>
      <c r="I82" s="36"/>
      <c r="J82" s="36"/>
      <c r="K82" s="36"/>
      <c r="L82" s="36"/>
      <c r="M82" s="36"/>
      <c r="N82" s="36"/>
      <c r="O82" s="16"/>
    </row>
    <row r="83" spans="1:15" x14ac:dyDescent="0.2">
      <c r="A83" s="36" t="s">
        <v>57</v>
      </c>
      <c r="B83" s="45"/>
      <c r="C83" s="36"/>
      <c r="D83" s="36"/>
      <c r="E83" s="36"/>
      <c r="F83" s="36"/>
      <c r="G83" s="36"/>
      <c r="H83" s="36"/>
      <c r="I83" s="36"/>
      <c r="J83" s="36"/>
      <c r="K83" s="36"/>
      <c r="L83" s="36"/>
      <c r="M83" s="36"/>
      <c r="N83" s="36"/>
      <c r="O83" s="16"/>
    </row>
    <row r="84" spans="1:15" x14ac:dyDescent="0.2">
      <c r="A84" s="36" t="s">
        <v>58</v>
      </c>
      <c r="B84" s="45"/>
      <c r="C84" s="36"/>
      <c r="D84" s="36"/>
      <c r="E84" s="36"/>
      <c r="F84" s="36"/>
      <c r="G84" s="36"/>
      <c r="H84" s="36"/>
      <c r="I84" s="36"/>
      <c r="J84" s="36"/>
      <c r="K84" s="36"/>
      <c r="L84" s="36"/>
      <c r="M84" s="36"/>
      <c r="N84" s="36"/>
      <c r="O84" s="16"/>
    </row>
    <row r="85" spans="1:15" x14ac:dyDescent="0.2">
      <c r="A85" s="36" t="s">
        <v>59</v>
      </c>
      <c r="B85" s="45"/>
      <c r="C85" s="36"/>
      <c r="D85" s="36"/>
      <c r="E85" s="36"/>
      <c r="F85" s="36"/>
      <c r="G85" s="36"/>
      <c r="H85" s="36"/>
      <c r="I85" s="36"/>
      <c r="J85" s="36"/>
      <c r="K85" s="36"/>
      <c r="L85" s="36"/>
      <c r="M85" s="36"/>
      <c r="N85" s="36"/>
      <c r="O85" s="16"/>
    </row>
    <row r="86" spans="1:15" x14ac:dyDescent="0.2">
      <c r="A86" s="36" t="s">
        <v>60</v>
      </c>
      <c r="B86" s="45"/>
      <c r="C86" s="36"/>
      <c r="D86" s="36"/>
      <c r="E86" s="36"/>
      <c r="F86" s="36"/>
      <c r="G86" s="36"/>
      <c r="H86" s="36"/>
      <c r="I86" s="36"/>
      <c r="J86" s="36"/>
      <c r="K86" s="36"/>
      <c r="L86" s="36"/>
      <c r="M86" s="36"/>
      <c r="N86" s="36"/>
      <c r="O86" s="16"/>
    </row>
    <row r="87" spans="1:15" x14ac:dyDescent="0.2">
      <c r="O87" s="16"/>
    </row>
    <row r="88" spans="1:15" x14ac:dyDescent="0.2">
      <c r="O88" s="16"/>
    </row>
    <row r="89" spans="1:15" x14ac:dyDescent="0.2">
      <c r="O89" s="16"/>
    </row>
    <row r="90" spans="1:15" x14ac:dyDescent="0.2">
      <c r="O90" s="16"/>
    </row>
    <row r="91" spans="1:15" x14ac:dyDescent="0.2">
      <c r="O91" s="16"/>
    </row>
    <row r="92" spans="1:15" x14ac:dyDescent="0.2">
      <c r="O92" s="16"/>
    </row>
    <row r="93" spans="1:15" x14ac:dyDescent="0.2">
      <c r="O93" s="16"/>
    </row>
    <row r="94" spans="1:15" x14ac:dyDescent="0.2">
      <c r="O94" s="16"/>
    </row>
    <row r="95" spans="1:15" x14ac:dyDescent="0.2">
      <c r="O95" s="16"/>
    </row>
    <row r="96" spans="1:15" x14ac:dyDescent="0.2">
      <c r="O96" s="16"/>
    </row>
    <row r="97" spans="15:15" x14ac:dyDescent="0.2">
      <c r="O97" s="16"/>
    </row>
    <row r="98" spans="15:15" x14ac:dyDescent="0.2">
      <c r="O98" s="16"/>
    </row>
    <row r="99" spans="15:15" x14ac:dyDescent="0.2">
      <c r="O99" s="16"/>
    </row>
    <row r="100" spans="15:15" x14ac:dyDescent="0.2">
      <c r="O100" s="16"/>
    </row>
    <row r="101" spans="15:15" x14ac:dyDescent="0.2">
      <c r="O101" s="16"/>
    </row>
    <row r="102" spans="15:15" x14ac:dyDescent="0.2">
      <c r="O102" s="16"/>
    </row>
    <row r="103" spans="15:15" x14ac:dyDescent="0.2">
      <c r="O103" s="16"/>
    </row>
    <row r="104" spans="15:15" x14ac:dyDescent="0.2">
      <c r="O104" s="16"/>
    </row>
    <row r="105" spans="15:15" x14ac:dyDescent="0.2">
      <c r="O105" s="16"/>
    </row>
    <row r="106" spans="15:15" x14ac:dyDescent="0.2">
      <c r="O106" s="16"/>
    </row>
    <row r="107" spans="15:15" x14ac:dyDescent="0.2">
      <c r="O107" s="16"/>
    </row>
    <row r="108" spans="15:15" x14ac:dyDescent="0.2">
      <c r="O108" s="16"/>
    </row>
    <row r="109" spans="15:15" x14ac:dyDescent="0.2">
      <c r="O109" s="16"/>
    </row>
    <row r="110" spans="15:15" x14ac:dyDescent="0.2">
      <c r="O110" s="16"/>
    </row>
    <row r="111" spans="15:15" x14ac:dyDescent="0.2">
      <c r="O111" s="16"/>
    </row>
    <row r="112" spans="15:15" x14ac:dyDescent="0.2">
      <c r="O112" s="16"/>
    </row>
    <row r="113" spans="15:15" x14ac:dyDescent="0.2">
      <c r="O113" s="16"/>
    </row>
    <row r="114" spans="15:15" x14ac:dyDescent="0.2">
      <c r="O114" s="16"/>
    </row>
    <row r="115" spans="15:15" x14ac:dyDescent="0.2">
      <c r="O115" s="16"/>
    </row>
    <row r="116" spans="15:15" x14ac:dyDescent="0.2">
      <c r="O116" s="16"/>
    </row>
    <row r="117" spans="15:15" x14ac:dyDescent="0.2">
      <c r="O117" s="16"/>
    </row>
    <row r="118" spans="15:15" x14ac:dyDescent="0.2">
      <c r="O118" s="16"/>
    </row>
    <row r="119" spans="15:15" x14ac:dyDescent="0.2">
      <c r="O119" s="16"/>
    </row>
    <row r="120" spans="15:15" x14ac:dyDescent="0.2">
      <c r="O120" s="16"/>
    </row>
    <row r="121" spans="15:15" x14ac:dyDescent="0.2">
      <c r="O121" s="16"/>
    </row>
    <row r="122" spans="15:15" x14ac:dyDescent="0.2">
      <c r="O122" s="16"/>
    </row>
    <row r="123" spans="15:15" x14ac:dyDescent="0.2">
      <c r="O123" s="16"/>
    </row>
    <row r="124" spans="15:15" x14ac:dyDescent="0.2">
      <c r="O124" s="16"/>
    </row>
    <row r="125" spans="15:15" x14ac:dyDescent="0.2">
      <c r="O125" s="16"/>
    </row>
    <row r="126" spans="15:15" x14ac:dyDescent="0.2">
      <c r="O126" s="16"/>
    </row>
    <row r="127" spans="15:15" x14ac:dyDescent="0.2">
      <c r="O127" s="16"/>
    </row>
    <row r="128" spans="15:15" x14ac:dyDescent="0.2">
      <c r="O128" s="16"/>
    </row>
    <row r="129" spans="15:15" x14ac:dyDescent="0.2">
      <c r="O129" s="16"/>
    </row>
    <row r="130" spans="15:15" x14ac:dyDescent="0.2">
      <c r="O130" s="16"/>
    </row>
    <row r="131" spans="15:15" x14ac:dyDescent="0.2">
      <c r="O131" s="16"/>
    </row>
    <row r="132" spans="15:15" x14ac:dyDescent="0.2">
      <c r="O132" s="16"/>
    </row>
    <row r="133" spans="15:15" x14ac:dyDescent="0.2">
      <c r="O133" s="16"/>
    </row>
    <row r="134" spans="15:15" x14ac:dyDescent="0.2">
      <c r="O134" s="16"/>
    </row>
    <row r="135" spans="15:15" x14ac:dyDescent="0.2">
      <c r="O135" s="16"/>
    </row>
    <row r="136" spans="15:15" x14ac:dyDescent="0.2">
      <c r="O136" s="16"/>
    </row>
    <row r="137" spans="15:15" x14ac:dyDescent="0.2">
      <c r="O137" s="16"/>
    </row>
    <row r="138" spans="15:15" x14ac:dyDescent="0.2">
      <c r="O138" s="16"/>
    </row>
    <row r="139" spans="15:15" x14ac:dyDescent="0.2">
      <c r="O139" s="16"/>
    </row>
    <row r="140" spans="15:15" x14ac:dyDescent="0.2">
      <c r="O140" s="16"/>
    </row>
    <row r="141" spans="15:15" x14ac:dyDescent="0.2">
      <c r="O141" s="16"/>
    </row>
    <row r="142" spans="15:15" x14ac:dyDescent="0.2">
      <c r="O142" s="16"/>
    </row>
    <row r="143" spans="15:15" x14ac:dyDescent="0.2">
      <c r="O143" s="16"/>
    </row>
    <row r="144" spans="15:15" x14ac:dyDescent="0.2">
      <c r="O144" s="16"/>
    </row>
    <row r="145" spans="15:15" x14ac:dyDescent="0.2">
      <c r="O145" s="16"/>
    </row>
    <row r="146" spans="15:15" x14ac:dyDescent="0.2">
      <c r="O146" s="16"/>
    </row>
    <row r="147" spans="15:15" x14ac:dyDescent="0.2">
      <c r="O147" s="16"/>
    </row>
    <row r="148" spans="15:15" x14ac:dyDescent="0.2">
      <c r="O148" s="16"/>
    </row>
    <row r="149" spans="15:15" x14ac:dyDescent="0.2">
      <c r="O149" s="16"/>
    </row>
    <row r="150" spans="15:15" x14ac:dyDescent="0.2">
      <c r="O150" s="16"/>
    </row>
    <row r="151" spans="15:15" x14ac:dyDescent="0.2">
      <c r="O151" s="16"/>
    </row>
    <row r="152" spans="15:15" x14ac:dyDescent="0.2">
      <c r="O152" s="16"/>
    </row>
    <row r="153" spans="15:15" x14ac:dyDescent="0.2">
      <c r="O153" s="16"/>
    </row>
    <row r="154" spans="15:15" x14ac:dyDescent="0.2">
      <c r="O154" s="16"/>
    </row>
    <row r="155" spans="15:15" x14ac:dyDescent="0.2">
      <c r="O155" s="16"/>
    </row>
    <row r="156" spans="15:15" x14ac:dyDescent="0.2">
      <c r="O156" s="16"/>
    </row>
    <row r="157" spans="15:15" x14ac:dyDescent="0.2">
      <c r="O157" s="16"/>
    </row>
    <row r="158" spans="15:15" x14ac:dyDescent="0.2">
      <c r="O158" s="16"/>
    </row>
    <row r="159" spans="15:15" x14ac:dyDescent="0.2">
      <c r="O159" s="16"/>
    </row>
    <row r="160" spans="15:15" x14ac:dyDescent="0.2">
      <c r="O160" s="16"/>
    </row>
    <row r="161" spans="15:15" x14ac:dyDescent="0.2">
      <c r="O161" s="16"/>
    </row>
    <row r="162" spans="15:15" x14ac:dyDescent="0.2">
      <c r="O162" s="16"/>
    </row>
    <row r="163" spans="15:15" x14ac:dyDescent="0.2">
      <c r="O163" s="16"/>
    </row>
    <row r="164" spans="15:15" x14ac:dyDescent="0.2">
      <c r="O164" s="16"/>
    </row>
    <row r="165" spans="15:15" x14ac:dyDescent="0.2">
      <c r="O165" s="16"/>
    </row>
    <row r="166" spans="15:15" x14ac:dyDescent="0.2">
      <c r="O166" s="16"/>
    </row>
    <row r="167" spans="15:15" x14ac:dyDescent="0.2">
      <c r="O167" s="16"/>
    </row>
    <row r="168" spans="15:15" x14ac:dyDescent="0.2">
      <c r="O168" s="16"/>
    </row>
    <row r="169" spans="15:15" x14ac:dyDescent="0.2">
      <c r="O169" s="16"/>
    </row>
    <row r="170" spans="15:15" x14ac:dyDescent="0.2">
      <c r="O170" s="16"/>
    </row>
    <row r="171" spans="15:15" x14ac:dyDescent="0.2">
      <c r="O171" s="16"/>
    </row>
    <row r="172" spans="15:15" x14ac:dyDescent="0.2">
      <c r="O172" s="16"/>
    </row>
    <row r="173" spans="15:15" x14ac:dyDescent="0.2">
      <c r="O173" s="16"/>
    </row>
    <row r="174" spans="15:15" x14ac:dyDescent="0.2">
      <c r="O174" s="16"/>
    </row>
    <row r="175" spans="15:15" x14ac:dyDescent="0.2">
      <c r="O175" s="16"/>
    </row>
    <row r="176" spans="15:15" x14ac:dyDescent="0.2">
      <c r="O176" s="16"/>
    </row>
    <row r="177" spans="15:15" x14ac:dyDescent="0.2">
      <c r="O177" s="16"/>
    </row>
    <row r="178" spans="15:15" x14ac:dyDescent="0.2">
      <c r="O178" s="16"/>
    </row>
    <row r="179" spans="15:15" x14ac:dyDescent="0.2">
      <c r="O179" s="16"/>
    </row>
    <row r="180" spans="15:15" x14ac:dyDescent="0.2">
      <c r="O180" s="16"/>
    </row>
    <row r="181" spans="15:15" x14ac:dyDescent="0.2">
      <c r="O181" s="16"/>
    </row>
    <row r="182" spans="15:15" x14ac:dyDescent="0.2">
      <c r="O182" s="16"/>
    </row>
    <row r="183" spans="15:15" x14ac:dyDescent="0.2">
      <c r="O183" s="16"/>
    </row>
    <row r="184" spans="15:15" x14ac:dyDescent="0.2">
      <c r="O184" s="16"/>
    </row>
    <row r="185" spans="15:15" x14ac:dyDescent="0.2">
      <c r="O185" s="16"/>
    </row>
    <row r="186" spans="15:15" x14ac:dyDescent="0.2">
      <c r="O186" s="16"/>
    </row>
    <row r="187" spans="15:15" x14ac:dyDescent="0.2">
      <c r="O187" s="16"/>
    </row>
    <row r="188" spans="15:15" x14ac:dyDescent="0.2">
      <c r="O188" s="16"/>
    </row>
    <row r="189" spans="15:15" x14ac:dyDescent="0.2">
      <c r="O189" s="16"/>
    </row>
    <row r="190" spans="15:15" x14ac:dyDescent="0.2">
      <c r="O190" s="16"/>
    </row>
    <row r="191" spans="15:15" x14ac:dyDescent="0.2">
      <c r="O191" s="16"/>
    </row>
    <row r="192" spans="15:15" x14ac:dyDescent="0.2">
      <c r="O192" s="16"/>
    </row>
    <row r="193" spans="15:15" x14ac:dyDescent="0.2">
      <c r="O193" s="16"/>
    </row>
    <row r="194" spans="15:15" x14ac:dyDescent="0.2">
      <c r="O194" s="16"/>
    </row>
    <row r="195" spans="15:15" x14ac:dyDescent="0.2">
      <c r="O195" s="16"/>
    </row>
    <row r="196" spans="15:15" x14ac:dyDescent="0.2">
      <c r="O196" s="16"/>
    </row>
    <row r="197" spans="15:15" x14ac:dyDescent="0.2">
      <c r="O197" s="16"/>
    </row>
    <row r="198" spans="15:15" x14ac:dyDescent="0.2">
      <c r="O198" s="16"/>
    </row>
    <row r="199" spans="15:15" x14ac:dyDescent="0.2">
      <c r="O199" s="16"/>
    </row>
    <row r="200" spans="15:15" x14ac:dyDescent="0.2">
      <c r="O200" s="16"/>
    </row>
    <row r="201" spans="15:15" x14ac:dyDescent="0.2">
      <c r="O201" s="16"/>
    </row>
    <row r="202" spans="15:15" x14ac:dyDescent="0.2">
      <c r="O202" s="16"/>
    </row>
    <row r="203" spans="15:15" x14ac:dyDescent="0.2">
      <c r="O203" s="16"/>
    </row>
    <row r="204" spans="15:15" x14ac:dyDescent="0.2">
      <c r="O204" s="16"/>
    </row>
    <row r="205" spans="15:15" x14ac:dyDescent="0.2">
      <c r="O205" s="16"/>
    </row>
    <row r="206" spans="15:15" x14ac:dyDescent="0.2">
      <c r="O206" s="16"/>
    </row>
    <row r="207" spans="15:15" x14ac:dyDescent="0.2">
      <c r="O207" s="16"/>
    </row>
    <row r="208" spans="15:15" x14ac:dyDescent="0.2">
      <c r="O208" s="16"/>
    </row>
    <row r="209" spans="15:15" x14ac:dyDescent="0.2">
      <c r="O209" s="16"/>
    </row>
    <row r="210" spans="15:15" x14ac:dyDescent="0.2">
      <c r="O210" s="16"/>
    </row>
    <row r="211" spans="15:15" x14ac:dyDescent="0.2">
      <c r="O211" s="16"/>
    </row>
    <row r="212" spans="15:15" x14ac:dyDescent="0.2">
      <c r="O212" s="16"/>
    </row>
    <row r="213" spans="15:15" x14ac:dyDescent="0.2">
      <c r="O213" s="16"/>
    </row>
    <row r="214" spans="15:15" x14ac:dyDescent="0.2">
      <c r="O214" s="16"/>
    </row>
    <row r="215" spans="15:15" x14ac:dyDescent="0.2">
      <c r="O215" s="16"/>
    </row>
    <row r="216" spans="15:15" x14ac:dyDescent="0.2">
      <c r="O216" s="16"/>
    </row>
    <row r="217" spans="15:15" x14ac:dyDescent="0.2">
      <c r="O217" s="16"/>
    </row>
    <row r="218" spans="15:15" x14ac:dyDescent="0.2">
      <c r="O218" s="16"/>
    </row>
    <row r="219" spans="15:15" x14ac:dyDescent="0.2">
      <c r="O219" s="16"/>
    </row>
    <row r="220" spans="15:15" x14ac:dyDescent="0.2">
      <c r="O220" s="16"/>
    </row>
    <row r="221" spans="15:15" x14ac:dyDescent="0.2">
      <c r="O221" s="16"/>
    </row>
    <row r="222" spans="15:15" x14ac:dyDescent="0.2">
      <c r="O222" s="16"/>
    </row>
    <row r="223" spans="15:15" x14ac:dyDescent="0.2">
      <c r="O223" s="16"/>
    </row>
    <row r="224" spans="15:15" x14ac:dyDescent="0.2">
      <c r="O224" s="16"/>
    </row>
    <row r="225" spans="15:15" x14ac:dyDescent="0.2">
      <c r="O225" s="16"/>
    </row>
    <row r="226" spans="15:15" x14ac:dyDescent="0.2">
      <c r="O226" s="16"/>
    </row>
    <row r="227" spans="15:15" x14ac:dyDescent="0.2">
      <c r="O227" s="16"/>
    </row>
    <row r="228" spans="15:15" x14ac:dyDescent="0.2">
      <c r="O228" s="16"/>
    </row>
    <row r="229" spans="15:15" x14ac:dyDescent="0.2">
      <c r="O229" s="16"/>
    </row>
    <row r="230" spans="15:15" x14ac:dyDescent="0.2">
      <c r="O230" s="16"/>
    </row>
    <row r="231" spans="15:15" x14ac:dyDescent="0.2">
      <c r="O231" s="16"/>
    </row>
    <row r="232" spans="15:15" x14ac:dyDescent="0.2">
      <c r="O232" s="16"/>
    </row>
    <row r="233" spans="15:15" x14ac:dyDescent="0.2">
      <c r="O233" s="16"/>
    </row>
    <row r="234" spans="15:15" x14ac:dyDescent="0.2">
      <c r="O234" s="16"/>
    </row>
    <row r="235" spans="15:15" x14ac:dyDescent="0.2">
      <c r="O235" s="16"/>
    </row>
    <row r="236" spans="15:15" x14ac:dyDescent="0.2">
      <c r="O236" s="16"/>
    </row>
    <row r="237" spans="15:15" x14ac:dyDescent="0.2">
      <c r="O237" s="16"/>
    </row>
    <row r="238" spans="15:15" x14ac:dyDescent="0.2">
      <c r="O238" s="16"/>
    </row>
    <row r="239" spans="15:15" x14ac:dyDescent="0.2">
      <c r="O239" s="16"/>
    </row>
    <row r="240" spans="15:15" x14ac:dyDescent="0.2">
      <c r="O240" s="16"/>
    </row>
    <row r="241" spans="15:15" x14ac:dyDescent="0.2">
      <c r="O241" s="16"/>
    </row>
    <row r="242" spans="15:15" x14ac:dyDescent="0.2">
      <c r="O242" s="16"/>
    </row>
    <row r="243" spans="15:15" x14ac:dyDescent="0.2">
      <c r="O243" s="16"/>
    </row>
    <row r="244" spans="15:15" x14ac:dyDescent="0.2">
      <c r="O244" s="16"/>
    </row>
    <row r="245" spans="15:15" x14ac:dyDescent="0.2">
      <c r="O245" s="16"/>
    </row>
    <row r="246" spans="15:15" x14ac:dyDescent="0.2">
      <c r="O246" s="16"/>
    </row>
    <row r="247" spans="15:15" x14ac:dyDescent="0.2">
      <c r="O247" s="16"/>
    </row>
    <row r="248" spans="15:15" x14ac:dyDescent="0.2">
      <c r="O248" s="16"/>
    </row>
    <row r="249" spans="15:15" x14ac:dyDescent="0.2">
      <c r="O249" s="16"/>
    </row>
    <row r="250" spans="15:15" x14ac:dyDescent="0.2">
      <c r="O250" s="16"/>
    </row>
    <row r="251" spans="15:15" x14ac:dyDescent="0.2">
      <c r="O251" s="16"/>
    </row>
    <row r="252" spans="15:15" x14ac:dyDescent="0.2">
      <c r="O252" s="16"/>
    </row>
    <row r="253" spans="15:15" x14ac:dyDescent="0.2">
      <c r="O253" s="16"/>
    </row>
    <row r="254" spans="15:15" x14ac:dyDescent="0.2">
      <c r="O254" s="16"/>
    </row>
    <row r="255" spans="15:15" x14ac:dyDescent="0.2">
      <c r="O255" s="16"/>
    </row>
    <row r="256" spans="15:15" x14ac:dyDescent="0.2">
      <c r="O256" s="16"/>
    </row>
    <row r="257" spans="15:15" x14ac:dyDescent="0.2">
      <c r="O257" s="16"/>
    </row>
    <row r="258" spans="15:15" x14ac:dyDescent="0.2">
      <c r="O258" s="16"/>
    </row>
    <row r="259" spans="15:15" x14ac:dyDescent="0.2">
      <c r="O259" s="16"/>
    </row>
  </sheetData>
  <sheetProtection algorithmName="SHA-512" hashValue="g3zgHfbkN32do38zq0KgE7jPzM1GskLFBLjLfuEupPPNCNq0BKUXiiXGMDw1uk45Wah0QRELcobFYtmYwl8Vkw==" saltValue="Bj4uToQCWF5dHhKnXFtypg==" spinCount="100000" sheet="1" objects="1" scenarios="1"/>
  <mergeCells count="12">
    <mergeCell ref="M1:N1"/>
    <mergeCell ref="C44:D44"/>
    <mergeCell ref="E44:F44"/>
    <mergeCell ref="G44:H44"/>
    <mergeCell ref="I44:J44"/>
    <mergeCell ref="K44:L44"/>
    <mergeCell ref="M44:N44"/>
    <mergeCell ref="C1:D1"/>
    <mergeCell ref="E1:F1"/>
    <mergeCell ref="G1:H1"/>
    <mergeCell ref="I1:J1"/>
    <mergeCell ref="K1:L1"/>
  </mergeCells>
  <phoneticPr fontId="0" type="noConversion"/>
  <dataValidations count="1">
    <dataValidation type="decimal" allowBlank="1" showInputMessage="1" showErrorMessage="1" sqref="C47:C76 E47:E76 G47:G76 I47:I76 K47:K76 M47:M76 M4:M33 K4:K33 I4:I33 G4:G33 E4:E33 C4:C33">
      <formula1>0</formula1>
      <formula2>5</formula2>
    </dataValidation>
  </dataValidation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workbookViewId="0"/>
  </sheetViews>
  <sheetFormatPr defaultRowHeight="12.75" x14ac:dyDescent="0.2"/>
  <cols>
    <col min="1" max="1" width="18.7109375" style="4" customWidth="1"/>
    <col min="2" max="2" width="41.7109375" style="32" customWidth="1"/>
    <col min="3" max="14" width="5.7109375" style="4" customWidth="1"/>
    <col min="15" max="15" width="173.85546875" style="4" customWidth="1"/>
    <col min="16" max="16384" width="9.140625" style="4"/>
  </cols>
  <sheetData>
    <row r="1" spans="1:15" x14ac:dyDescent="0.2">
      <c r="A1" s="49" t="s">
        <v>146</v>
      </c>
      <c r="B1" s="45"/>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A2" s="36"/>
      <c r="B2" s="45"/>
      <c r="C2" s="51" t="s">
        <v>27</v>
      </c>
      <c r="D2" s="51" t="s">
        <v>28</v>
      </c>
      <c r="E2" s="51" t="s">
        <v>27</v>
      </c>
      <c r="F2" s="51" t="s">
        <v>28</v>
      </c>
      <c r="G2" s="51" t="s">
        <v>27</v>
      </c>
      <c r="H2" s="51" t="s">
        <v>28</v>
      </c>
      <c r="I2" s="51" t="s">
        <v>27</v>
      </c>
      <c r="J2" s="51" t="s">
        <v>28</v>
      </c>
      <c r="K2" s="51" t="s">
        <v>27</v>
      </c>
      <c r="L2" s="51" t="s">
        <v>28</v>
      </c>
      <c r="M2" s="51" t="s">
        <v>27</v>
      </c>
      <c r="N2" s="51" t="s">
        <v>28</v>
      </c>
      <c r="O2" s="14"/>
    </row>
    <row r="3" spans="1:15" x14ac:dyDescent="0.2">
      <c r="A3" s="36" t="s">
        <v>81</v>
      </c>
      <c r="B3" s="45"/>
      <c r="C3" s="13"/>
      <c r="D3" s="40">
        <f>SUM(C4:C9)/(COUNTIF(C4:C9,"&gt;0")+0.00000001)</f>
        <v>0</v>
      </c>
      <c r="E3" s="13"/>
      <c r="F3" s="40">
        <f>SUM(E4:E9)/(COUNTIF(E4:E9,"&gt;0")+0.00000001)</f>
        <v>0</v>
      </c>
      <c r="G3" s="13"/>
      <c r="H3" s="40">
        <f>SUM(G4:G9)/(COUNTIF(G4:G9,"&gt;0")+0.00000001)</f>
        <v>0</v>
      </c>
      <c r="I3" s="13"/>
      <c r="J3" s="40">
        <f>SUM(I4:I9)/(COUNTIF(I4:I9,"&gt;0")+0.00000001)</f>
        <v>0</v>
      </c>
      <c r="K3" s="13"/>
      <c r="L3" s="40">
        <f>SUM(K4:K9)/(COUNTIF(K4:K9,"&gt;0")+0.00000001)</f>
        <v>0</v>
      </c>
      <c r="M3" s="13"/>
      <c r="N3" s="40">
        <f>SUM(M4:M9)/(COUNTIF(M4:M9,"&gt;0")+0.00000001)</f>
        <v>0</v>
      </c>
      <c r="O3" s="14"/>
    </row>
    <row r="4" spans="1:15" x14ac:dyDescent="0.2">
      <c r="A4" s="36"/>
      <c r="B4" s="45" t="s">
        <v>339</v>
      </c>
      <c r="C4" s="14"/>
      <c r="D4" s="35"/>
      <c r="E4" s="14"/>
      <c r="F4" s="35"/>
      <c r="G4" s="14"/>
      <c r="H4" s="35"/>
      <c r="I4" s="14"/>
      <c r="J4" s="35"/>
      <c r="K4" s="14"/>
      <c r="L4" s="35"/>
      <c r="M4" s="14"/>
      <c r="N4" s="35"/>
      <c r="O4" s="14"/>
    </row>
    <row r="5" spans="1:15" x14ac:dyDescent="0.2">
      <c r="A5" s="36"/>
      <c r="B5" s="45" t="s">
        <v>340</v>
      </c>
      <c r="C5" s="14"/>
      <c r="D5" s="35"/>
      <c r="E5" s="14"/>
      <c r="F5" s="35"/>
      <c r="G5" s="14"/>
      <c r="H5" s="35"/>
      <c r="I5" s="14"/>
      <c r="J5" s="35"/>
      <c r="K5" s="14"/>
      <c r="L5" s="35"/>
      <c r="M5" s="14"/>
      <c r="N5" s="35"/>
      <c r="O5" s="14"/>
    </row>
    <row r="6" spans="1:15" ht="25.5" x14ac:dyDescent="0.2">
      <c r="A6" s="36"/>
      <c r="B6" s="45" t="s">
        <v>341</v>
      </c>
      <c r="C6" s="14"/>
      <c r="D6" s="35"/>
      <c r="E6" s="14"/>
      <c r="F6" s="35"/>
      <c r="G6" s="14"/>
      <c r="H6" s="35"/>
      <c r="I6" s="14"/>
      <c r="J6" s="35"/>
      <c r="K6" s="14"/>
      <c r="L6" s="35"/>
      <c r="M6" s="14"/>
      <c r="N6" s="35"/>
      <c r="O6" s="14"/>
    </row>
    <row r="7" spans="1:15" ht="25.5" x14ac:dyDescent="0.2">
      <c r="A7" s="36"/>
      <c r="B7" s="45" t="s">
        <v>342</v>
      </c>
      <c r="C7" s="14"/>
      <c r="D7" s="35"/>
      <c r="E7" s="14"/>
      <c r="F7" s="35"/>
      <c r="G7" s="14"/>
      <c r="H7" s="35"/>
      <c r="I7" s="14"/>
      <c r="J7" s="35"/>
      <c r="K7" s="14"/>
      <c r="L7" s="35"/>
      <c r="M7" s="14"/>
      <c r="N7" s="35"/>
      <c r="O7" s="14"/>
    </row>
    <row r="8" spans="1:15" ht="25.5" x14ac:dyDescent="0.2">
      <c r="A8" s="36"/>
      <c r="B8" s="45" t="s">
        <v>343</v>
      </c>
      <c r="C8" s="14"/>
      <c r="D8" s="35"/>
      <c r="E8" s="14"/>
      <c r="F8" s="35"/>
      <c r="G8" s="14"/>
      <c r="H8" s="35"/>
      <c r="I8" s="14"/>
      <c r="J8" s="35"/>
      <c r="K8" s="14"/>
      <c r="L8" s="35"/>
      <c r="M8" s="14"/>
      <c r="N8" s="35"/>
      <c r="O8" s="14"/>
    </row>
    <row r="9" spans="1:15" ht="25.5" x14ac:dyDescent="0.2">
      <c r="A9" s="36"/>
      <c r="B9" s="45" t="s">
        <v>344</v>
      </c>
      <c r="C9" s="14"/>
      <c r="D9" s="35"/>
      <c r="E9" s="14"/>
      <c r="F9" s="35"/>
      <c r="G9" s="14"/>
      <c r="H9" s="35"/>
      <c r="I9" s="14"/>
      <c r="J9" s="35"/>
      <c r="K9" s="14"/>
      <c r="L9" s="35"/>
      <c r="M9" s="14"/>
      <c r="N9" s="35"/>
      <c r="O9" s="14"/>
    </row>
    <row r="10" spans="1:15" x14ac:dyDescent="0.2">
      <c r="A10" s="36" t="s">
        <v>82</v>
      </c>
      <c r="B10" s="45"/>
      <c r="C10" s="13"/>
      <c r="D10" s="40">
        <f>SUM(C11:C16)/(COUNTIF(C11:C16,"&gt;0")+0.00000001)</f>
        <v>0</v>
      </c>
      <c r="E10" s="13"/>
      <c r="F10" s="40">
        <f>SUM(E11:E16)/(COUNTIF(E11:E16,"&gt;0")+0.00000001)</f>
        <v>0</v>
      </c>
      <c r="G10" s="13"/>
      <c r="H10" s="40">
        <f>SUM(G11:G16)/(COUNTIF(G11:G16,"&gt;0")+0.00000001)</f>
        <v>0</v>
      </c>
      <c r="I10" s="13"/>
      <c r="J10" s="40">
        <f>SUM(I11:I16)/(COUNTIF(I11:I16,"&gt;0")+0.00000001)</f>
        <v>0</v>
      </c>
      <c r="K10" s="13"/>
      <c r="L10" s="40">
        <f>SUM(K11:K16)/(COUNTIF(K11:K16,"&gt;0")+0.00000001)</f>
        <v>0</v>
      </c>
      <c r="M10" s="13"/>
      <c r="N10" s="40">
        <f>SUM(M11:M16)/(COUNTIF(M11:M16,"&gt;0")+0.00000001)</f>
        <v>0</v>
      </c>
      <c r="O10" s="14"/>
    </row>
    <row r="11" spans="1:15" x14ac:dyDescent="0.2">
      <c r="A11" s="36"/>
      <c r="B11" s="45" t="s">
        <v>345</v>
      </c>
      <c r="C11" s="14"/>
      <c r="D11" s="35"/>
      <c r="E11" s="14"/>
      <c r="F11" s="35"/>
      <c r="G11" s="14"/>
      <c r="H11" s="35"/>
      <c r="I11" s="14"/>
      <c r="J11" s="35"/>
      <c r="K11" s="14"/>
      <c r="L11" s="35"/>
      <c r="M11" s="14"/>
      <c r="N11" s="35"/>
      <c r="O11" s="14"/>
    </row>
    <row r="12" spans="1:15" ht="25.5" x14ac:dyDescent="0.2">
      <c r="A12" s="36"/>
      <c r="B12" s="45" t="s">
        <v>346</v>
      </c>
      <c r="C12" s="14"/>
      <c r="D12" s="35"/>
      <c r="E12" s="14"/>
      <c r="F12" s="35"/>
      <c r="G12" s="14"/>
      <c r="H12" s="35"/>
      <c r="I12" s="14"/>
      <c r="J12" s="35"/>
      <c r="K12" s="14"/>
      <c r="L12" s="35"/>
      <c r="M12" s="14"/>
      <c r="N12" s="35"/>
      <c r="O12" s="14"/>
    </row>
    <row r="13" spans="1:15" x14ac:dyDescent="0.2">
      <c r="A13" s="36"/>
      <c r="B13" s="45" t="s">
        <v>347</v>
      </c>
      <c r="C13" s="14"/>
      <c r="D13" s="35"/>
      <c r="E13" s="14"/>
      <c r="F13" s="35"/>
      <c r="G13" s="14"/>
      <c r="H13" s="35"/>
      <c r="I13" s="14"/>
      <c r="J13" s="35"/>
      <c r="K13" s="14"/>
      <c r="L13" s="35"/>
      <c r="M13" s="14"/>
      <c r="N13" s="35"/>
      <c r="O13" s="14"/>
    </row>
    <row r="14" spans="1:15" ht="12.75" customHeight="1" x14ac:dyDescent="0.2">
      <c r="A14" s="36"/>
      <c r="B14" s="45" t="s">
        <v>348</v>
      </c>
      <c r="C14" s="14"/>
      <c r="D14" s="35"/>
      <c r="E14" s="14"/>
      <c r="F14" s="35"/>
      <c r="G14" s="14"/>
      <c r="H14" s="35"/>
      <c r="I14" s="14"/>
      <c r="J14" s="35"/>
      <c r="K14" s="14"/>
      <c r="L14" s="35"/>
      <c r="M14" s="14"/>
      <c r="N14" s="35"/>
      <c r="O14" s="14"/>
    </row>
    <row r="15" spans="1:15" ht="25.5" x14ac:dyDescent="0.2">
      <c r="A15" s="36"/>
      <c r="B15" s="45" t="s">
        <v>349</v>
      </c>
      <c r="C15" s="14"/>
      <c r="D15" s="35"/>
      <c r="E15" s="14"/>
      <c r="F15" s="35"/>
      <c r="G15" s="14"/>
      <c r="H15" s="35"/>
      <c r="I15" s="14"/>
      <c r="J15" s="35"/>
      <c r="K15" s="14"/>
      <c r="L15" s="35"/>
      <c r="M15" s="14"/>
      <c r="N15" s="35"/>
      <c r="O15" s="14"/>
    </row>
    <row r="16" spans="1:15" x14ac:dyDescent="0.2">
      <c r="A16" s="36"/>
      <c r="B16" s="45" t="s">
        <v>350</v>
      </c>
      <c r="C16" s="14"/>
      <c r="D16" s="35"/>
      <c r="E16" s="14"/>
      <c r="F16" s="35"/>
      <c r="G16" s="14"/>
      <c r="H16" s="35"/>
      <c r="I16" s="14"/>
      <c r="J16" s="35"/>
      <c r="K16" s="14"/>
      <c r="L16" s="35"/>
      <c r="M16" s="14"/>
      <c r="N16" s="35"/>
      <c r="O16" s="14"/>
    </row>
    <row r="17" spans="1:15" x14ac:dyDescent="0.2">
      <c r="A17" s="36" t="s">
        <v>83</v>
      </c>
      <c r="B17" s="45"/>
      <c r="C17" s="13"/>
      <c r="D17" s="40">
        <f>SUM(C18:C20)/(COUNTIF(C18:C20,"&gt;0")+0.00000001)</f>
        <v>0</v>
      </c>
      <c r="E17" s="13"/>
      <c r="F17" s="40">
        <f>SUM(E18:E20)/(COUNTIF(E18:E20,"&gt;0")+0.00000001)</f>
        <v>0</v>
      </c>
      <c r="G17" s="13"/>
      <c r="H17" s="40">
        <f>SUM(G18:G20)/(COUNTIF(G18:G20,"&gt;0")+0.00000001)</f>
        <v>0</v>
      </c>
      <c r="I17" s="13"/>
      <c r="J17" s="40">
        <f>SUM(I18:I20)/(COUNTIF(I18:I20,"&gt;0")+0.00000001)</f>
        <v>0</v>
      </c>
      <c r="K17" s="13"/>
      <c r="L17" s="40">
        <f>SUM(K18:K20)/(COUNTIF(K18:K20,"&gt;0")+0.00000001)</f>
        <v>0</v>
      </c>
      <c r="M17" s="13"/>
      <c r="N17" s="40">
        <f>SUM(M18:M20)/(COUNTIF(M18:M20,"&gt;0")+0.00000001)</f>
        <v>0</v>
      </c>
      <c r="O17" s="14"/>
    </row>
    <row r="18" spans="1:15" ht="25.5" x14ac:dyDescent="0.2">
      <c r="A18" s="36"/>
      <c r="B18" s="45" t="s">
        <v>351</v>
      </c>
      <c r="C18" s="20"/>
      <c r="D18" s="35"/>
      <c r="E18" s="20"/>
      <c r="F18" s="35"/>
      <c r="G18" s="20"/>
      <c r="H18" s="35"/>
      <c r="I18" s="20"/>
      <c r="J18" s="35"/>
      <c r="K18" s="20"/>
      <c r="L18" s="35"/>
      <c r="M18" s="20"/>
      <c r="N18" s="35"/>
      <c r="O18" s="14"/>
    </row>
    <row r="19" spans="1:15" ht="25.5" x14ac:dyDescent="0.2">
      <c r="A19" s="36"/>
      <c r="B19" s="45" t="s">
        <v>352</v>
      </c>
      <c r="C19" s="14"/>
      <c r="D19" s="35"/>
      <c r="E19" s="14"/>
      <c r="F19" s="35"/>
      <c r="G19" s="14"/>
      <c r="H19" s="35"/>
      <c r="I19" s="14"/>
      <c r="J19" s="35"/>
      <c r="K19" s="14"/>
      <c r="L19" s="35"/>
      <c r="M19" s="14"/>
      <c r="N19" s="35"/>
      <c r="O19" s="14"/>
    </row>
    <row r="20" spans="1:15" ht="27.75" customHeight="1" x14ac:dyDescent="0.2">
      <c r="A20" s="36"/>
      <c r="B20" s="45" t="s">
        <v>353</v>
      </c>
      <c r="C20" s="14"/>
      <c r="D20" s="35"/>
      <c r="E20" s="14"/>
      <c r="F20" s="35"/>
      <c r="G20" s="14"/>
      <c r="H20" s="35"/>
      <c r="I20" s="14"/>
      <c r="J20" s="35"/>
      <c r="K20" s="14"/>
      <c r="L20" s="35"/>
      <c r="M20" s="14"/>
      <c r="N20" s="35"/>
      <c r="O20" s="14"/>
    </row>
    <row r="21" spans="1:15" x14ac:dyDescent="0.2">
      <c r="A21" s="36" t="s">
        <v>84</v>
      </c>
      <c r="B21" s="45"/>
      <c r="C21" s="13"/>
      <c r="D21" s="40">
        <f>SUM(C22:C26)/(COUNTIF(C22:C26,"&gt;0")+0.00000001)</f>
        <v>0</v>
      </c>
      <c r="E21" s="13"/>
      <c r="F21" s="40">
        <f>SUM(E22:E26)/(COUNTIF(E22:E26,"&gt;0")+0.00000001)</f>
        <v>0</v>
      </c>
      <c r="G21" s="13"/>
      <c r="H21" s="40">
        <f>SUM(G22:G26)/(COUNTIF(G22:G26,"&gt;0")+0.00000001)</f>
        <v>0</v>
      </c>
      <c r="I21" s="13"/>
      <c r="J21" s="40">
        <f>SUM(I22:I26)/(COUNTIF(I22:I26,"&gt;0")+0.00000001)</f>
        <v>0</v>
      </c>
      <c r="K21" s="13"/>
      <c r="L21" s="40">
        <f>SUM(K22:K26)/(COUNTIF(K22:K26,"&gt;0")+0.00000001)</f>
        <v>0</v>
      </c>
      <c r="M21" s="13"/>
      <c r="N21" s="40">
        <f>SUM(M22:M26)/(COUNTIF(M22:M26,"&gt;0")+0.00000001)</f>
        <v>0</v>
      </c>
      <c r="O21" s="14"/>
    </row>
    <row r="22" spans="1:15" ht="25.5" x14ac:dyDescent="0.2">
      <c r="A22" s="36"/>
      <c r="B22" s="45" t="s">
        <v>354</v>
      </c>
      <c r="C22" s="14"/>
      <c r="D22" s="35"/>
      <c r="E22" s="14"/>
      <c r="F22" s="35"/>
      <c r="G22" s="14"/>
      <c r="H22" s="35"/>
      <c r="I22" s="14"/>
      <c r="J22" s="35"/>
      <c r="K22" s="14"/>
      <c r="L22" s="35"/>
      <c r="M22" s="14"/>
      <c r="N22" s="35"/>
      <c r="O22" s="14"/>
    </row>
    <row r="23" spans="1:15" x14ac:dyDescent="0.2">
      <c r="A23" s="36"/>
      <c r="B23" s="45" t="s">
        <v>355</v>
      </c>
      <c r="C23" s="14"/>
      <c r="D23" s="35"/>
      <c r="E23" s="14"/>
      <c r="F23" s="35"/>
      <c r="G23" s="14"/>
      <c r="H23" s="35"/>
      <c r="I23" s="14"/>
      <c r="J23" s="35"/>
      <c r="K23" s="14"/>
      <c r="L23" s="35"/>
      <c r="M23" s="14"/>
      <c r="N23" s="35"/>
      <c r="O23" s="14"/>
    </row>
    <row r="24" spans="1:15" ht="12.75" customHeight="1" x14ac:dyDescent="0.2">
      <c r="A24" s="36"/>
      <c r="B24" s="45" t="s">
        <v>356</v>
      </c>
      <c r="C24" s="14"/>
      <c r="D24" s="35"/>
      <c r="E24" s="14"/>
      <c r="F24" s="35"/>
      <c r="G24" s="14"/>
      <c r="H24" s="35"/>
      <c r="I24" s="14"/>
      <c r="J24" s="35"/>
      <c r="K24" s="14"/>
      <c r="L24" s="35"/>
      <c r="M24" s="14"/>
      <c r="N24" s="35"/>
      <c r="O24" s="14"/>
    </row>
    <row r="25" spans="1:15" ht="25.5" x14ac:dyDescent="0.2">
      <c r="A25" s="36"/>
      <c r="B25" s="45" t="s">
        <v>357</v>
      </c>
      <c r="C25" s="14"/>
      <c r="D25" s="35"/>
      <c r="E25" s="14"/>
      <c r="F25" s="35"/>
      <c r="G25" s="14"/>
      <c r="H25" s="35"/>
      <c r="I25" s="14"/>
      <c r="J25" s="35"/>
      <c r="K25" s="14"/>
      <c r="L25" s="35"/>
      <c r="M25" s="14"/>
      <c r="N25" s="35"/>
      <c r="O25" s="14"/>
    </row>
    <row r="26" spans="1:15" ht="25.5" x14ac:dyDescent="0.2">
      <c r="A26" s="36"/>
      <c r="B26" s="45" t="s">
        <v>358</v>
      </c>
      <c r="C26" s="14"/>
      <c r="D26" s="35"/>
      <c r="E26" s="14"/>
      <c r="F26" s="35"/>
      <c r="G26" s="14"/>
      <c r="H26" s="35"/>
      <c r="I26" s="14"/>
      <c r="J26" s="35"/>
      <c r="K26" s="14"/>
      <c r="L26" s="35"/>
      <c r="M26" s="14"/>
      <c r="N26" s="35"/>
      <c r="O26" s="14"/>
    </row>
    <row r="27" spans="1:15" x14ac:dyDescent="0.2">
      <c r="A27" s="36" t="s">
        <v>85</v>
      </c>
      <c r="B27" s="45"/>
      <c r="C27" s="13"/>
      <c r="D27" s="40">
        <f>SUM(C28:C35)/(COUNTIF(C28:C35,"&gt;0")+0.00000001)</f>
        <v>0</v>
      </c>
      <c r="E27" s="13"/>
      <c r="F27" s="40">
        <f>SUM(E28:E35)/(COUNTIF(E28:E35,"&gt;0")+0.00000001)</f>
        <v>0</v>
      </c>
      <c r="G27" s="13"/>
      <c r="H27" s="40">
        <f>SUM(G28:G35)/(COUNTIF(G28:G35,"&gt;0")+0.00000001)</f>
        <v>0</v>
      </c>
      <c r="I27" s="13"/>
      <c r="J27" s="40">
        <f>SUM(I28:I35)/(COUNTIF(I28:I35,"&gt;0")+0.00000001)</f>
        <v>0</v>
      </c>
      <c r="K27" s="13"/>
      <c r="L27" s="40">
        <f>SUM(K28:K35)/(COUNTIF(K28:K35,"&gt;0")+0.00000001)</f>
        <v>0</v>
      </c>
      <c r="M27" s="13"/>
      <c r="N27" s="40">
        <f>SUM(M28:M35)/(COUNTIF(M28:M35,"&gt;0")+0.00000001)</f>
        <v>0</v>
      </c>
      <c r="O27" s="14"/>
    </row>
    <row r="28" spans="1:15" ht="25.5" x14ac:dyDescent="0.2">
      <c r="A28" s="36"/>
      <c r="B28" s="45" t="s">
        <v>359</v>
      </c>
      <c r="C28" s="14"/>
      <c r="D28" s="35"/>
      <c r="E28" s="14"/>
      <c r="F28" s="35"/>
      <c r="G28" s="14"/>
      <c r="H28" s="35"/>
      <c r="I28" s="14"/>
      <c r="J28" s="35"/>
      <c r="K28" s="14"/>
      <c r="L28" s="35"/>
      <c r="M28" s="14"/>
      <c r="N28" s="35"/>
      <c r="O28" s="14"/>
    </row>
    <row r="29" spans="1:15" ht="25.5" x14ac:dyDescent="0.2">
      <c r="A29" s="36"/>
      <c r="B29" s="45" t="s">
        <v>360</v>
      </c>
      <c r="C29" s="14"/>
      <c r="D29" s="35"/>
      <c r="E29" s="14"/>
      <c r="F29" s="35"/>
      <c r="G29" s="14"/>
      <c r="H29" s="35"/>
      <c r="I29" s="14"/>
      <c r="J29" s="35"/>
      <c r="K29" s="14"/>
      <c r="L29" s="35"/>
      <c r="M29" s="14"/>
      <c r="N29" s="35"/>
      <c r="O29" s="14"/>
    </row>
    <row r="30" spans="1:15" ht="25.5" x14ac:dyDescent="0.2">
      <c r="A30" s="36"/>
      <c r="B30" s="45" t="s">
        <v>361</v>
      </c>
      <c r="C30" s="14"/>
      <c r="D30" s="35"/>
      <c r="E30" s="14"/>
      <c r="F30" s="35"/>
      <c r="G30" s="14"/>
      <c r="H30" s="35"/>
      <c r="I30" s="14"/>
      <c r="J30" s="35"/>
      <c r="K30" s="14"/>
      <c r="L30" s="35"/>
      <c r="M30" s="14"/>
      <c r="N30" s="35"/>
      <c r="O30" s="14"/>
    </row>
    <row r="31" spans="1:15" ht="25.5" x14ac:dyDescent="0.2">
      <c r="A31" s="36"/>
      <c r="B31" s="45" t="s">
        <v>362</v>
      </c>
      <c r="C31" s="14"/>
      <c r="D31" s="35"/>
      <c r="E31" s="14"/>
      <c r="F31" s="35"/>
      <c r="G31" s="14"/>
      <c r="H31" s="35"/>
      <c r="I31" s="14"/>
      <c r="J31" s="35"/>
      <c r="K31" s="14"/>
      <c r="L31" s="35"/>
      <c r="M31" s="14"/>
      <c r="N31" s="35"/>
      <c r="O31" s="14"/>
    </row>
    <row r="32" spans="1:15" ht="25.5" x14ac:dyDescent="0.2">
      <c r="A32" s="36"/>
      <c r="B32" s="45" t="s">
        <v>363</v>
      </c>
      <c r="C32" s="14"/>
      <c r="D32" s="35"/>
      <c r="E32" s="14"/>
      <c r="F32" s="35"/>
      <c r="G32" s="14"/>
      <c r="H32" s="35"/>
      <c r="I32" s="14"/>
      <c r="J32" s="35"/>
      <c r="K32" s="14"/>
      <c r="L32" s="35"/>
      <c r="M32" s="14"/>
      <c r="N32" s="35"/>
      <c r="O32" s="14"/>
    </row>
    <row r="33" spans="1:15" ht="25.5" x14ac:dyDescent="0.2">
      <c r="A33" s="36"/>
      <c r="B33" s="45" t="s">
        <v>364</v>
      </c>
      <c r="C33" s="14"/>
      <c r="D33" s="35"/>
      <c r="E33" s="14"/>
      <c r="F33" s="35"/>
      <c r="G33" s="14"/>
      <c r="H33" s="35"/>
      <c r="I33" s="14"/>
      <c r="J33" s="35"/>
      <c r="K33" s="14"/>
      <c r="L33" s="35"/>
      <c r="M33" s="14"/>
      <c r="N33" s="35"/>
      <c r="O33" s="14"/>
    </row>
    <row r="34" spans="1:15" ht="38.25" x14ac:dyDescent="0.2">
      <c r="A34" s="36"/>
      <c r="B34" s="45" t="s">
        <v>365</v>
      </c>
      <c r="C34" s="14"/>
      <c r="D34" s="35"/>
      <c r="E34" s="14"/>
      <c r="F34" s="35"/>
      <c r="G34" s="14"/>
      <c r="H34" s="35"/>
      <c r="I34" s="14"/>
      <c r="J34" s="35"/>
      <c r="K34" s="14"/>
      <c r="L34" s="35"/>
      <c r="M34" s="14"/>
      <c r="N34" s="35"/>
      <c r="O34" s="14"/>
    </row>
    <row r="35" spans="1:15" x14ac:dyDescent="0.2">
      <c r="A35" s="36"/>
      <c r="B35" s="45" t="s">
        <v>366</v>
      </c>
      <c r="C35" s="14"/>
      <c r="D35" s="35"/>
      <c r="E35" s="14"/>
      <c r="F35" s="35"/>
      <c r="G35" s="14"/>
      <c r="H35" s="35"/>
      <c r="I35" s="14"/>
      <c r="J35" s="35"/>
      <c r="K35" s="14"/>
      <c r="L35" s="35"/>
      <c r="M35" s="14"/>
      <c r="N35" s="35"/>
      <c r="O35" s="14"/>
    </row>
    <row r="36" spans="1:15" x14ac:dyDescent="0.2">
      <c r="A36" s="36"/>
      <c r="B36" s="52" t="s">
        <v>64</v>
      </c>
      <c r="C36" s="21"/>
      <c r="D36" s="40">
        <f>D3+D10+D17+D21+D27</f>
        <v>0</v>
      </c>
      <c r="E36" s="21"/>
      <c r="F36" s="40">
        <f>F3+F10+F17+F21+F27</f>
        <v>0</v>
      </c>
      <c r="G36" s="21"/>
      <c r="H36" s="40">
        <f>H3+H10+H17+H21+H27</f>
        <v>0</v>
      </c>
      <c r="I36" s="21"/>
      <c r="J36" s="40">
        <f>J3+J10+J17+J21+J27</f>
        <v>0</v>
      </c>
      <c r="K36" s="21"/>
      <c r="L36" s="40">
        <f>L3+L10+L17+L21+L27</f>
        <v>0</v>
      </c>
      <c r="M36" s="21"/>
      <c r="N36" s="40">
        <f>N3+N10+N17+N21+N27</f>
        <v>0</v>
      </c>
      <c r="O36" s="14"/>
    </row>
    <row r="37" spans="1:15" x14ac:dyDescent="0.2">
      <c r="A37" s="36"/>
      <c r="B37" s="52" t="s">
        <v>65</v>
      </c>
      <c r="C37" s="21"/>
      <c r="D37" s="40">
        <f>D36/(COUNTIF(D3:D27,"&gt;0")+0.00000001)</f>
        <v>0</v>
      </c>
      <c r="E37" s="21"/>
      <c r="F37" s="40">
        <f>F36/(COUNTIF(F3:F27,"&gt;0")+0.00000001)</f>
        <v>0</v>
      </c>
      <c r="G37" s="21"/>
      <c r="H37" s="40">
        <f>H36/(COUNTIF(H3:H27,"&gt;0")+0.00000001)</f>
        <v>0</v>
      </c>
      <c r="I37" s="21"/>
      <c r="J37" s="40">
        <f>J36/(COUNTIF(J3:J27,"&gt;0")+0.00000001)</f>
        <v>0</v>
      </c>
      <c r="K37" s="21"/>
      <c r="L37" s="40">
        <f>L36/(COUNTIF(L3:L27,"&gt;0")+0.00000001)</f>
        <v>0</v>
      </c>
      <c r="M37" s="21"/>
      <c r="N37" s="40">
        <f>N36/(COUNTIF(N3:N27,"&gt;0")+0.00000001)</f>
        <v>0</v>
      </c>
      <c r="O37" s="14"/>
    </row>
    <row r="38" spans="1:15" x14ac:dyDescent="0.2">
      <c r="A38" s="36"/>
      <c r="B38" s="52" t="s">
        <v>66</v>
      </c>
      <c r="C38" s="21"/>
      <c r="D38" s="40">
        <f>D37/5*100</f>
        <v>0</v>
      </c>
      <c r="E38" s="21"/>
      <c r="F38" s="40">
        <f>F37/5*100</f>
        <v>0</v>
      </c>
      <c r="G38" s="21"/>
      <c r="H38" s="40">
        <f>H37/5*100</f>
        <v>0</v>
      </c>
      <c r="I38" s="21"/>
      <c r="J38" s="40">
        <f>J37/5*100</f>
        <v>0</v>
      </c>
      <c r="K38" s="21"/>
      <c r="L38" s="40">
        <f>L37/5*100</f>
        <v>0</v>
      </c>
      <c r="M38" s="21"/>
      <c r="N38" s="40">
        <f>N37/5*100</f>
        <v>0</v>
      </c>
      <c r="O38" s="14"/>
    </row>
    <row r="39" spans="1:15" x14ac:dyDescent="0.2">
      <c r="A39" s="49" t="s">
        <v>55</v>
      </c>
      <c r="B39" s="45"/>
      <c r="C39" s="36"/>
      <c r="D39" s="36"/>
      <c r="E39" s="36"/>
      <c r="F39" s="36"/>
      <c r="G39" s="36"/>
      <c r="H39" s="36"/>
      <c r="I39" s="36"/>
      <c r="J39" s="36"/>
      <c r="K39" s="36"/>
      <c r="L39" s="36"/>
      <c r="M39" s="36"/>
      <c r="N39" s="36"/>
      <c r="O39" s="16"/>
    </row>
    <row r="40" spans="1:15" x14ac:dyDescent="0.2">
      <c r="A40" s="36" t="s">
        <v>103</v>
      </c>
      <c r="B40" s="45"/>
      <c r="C40" s="36"/>
      <c r="D40" s="36"/>
      <c r="E40" s="36"/>
      <c r="F40" s="36"/>
      <c r="G40" s="36"/>
      <c r="H40" s="36"/>
      <c r="I40" s="36"/>
      <c r="J40" s="36"/>
      <c r="K40" s="36"/>
      <c r="L40" s="36"/>
      <c r="M40" s="36"/>
      <c r="N40" s="36"/>
      <c r="O40" s="16"/>
    </row>
    <row r="41" spans="1:15" x14ac:dyDescent="0.2">
      <c r="A41" s="36" t="s">
        <v>56</v>
      </c>
      <c r="B41" s="45"/>
      <c r="C41" s="36"/>
      <c r="D41" s="36"/>
      <c r="E41" s="36"/>
      <c r="F41" s="36"/>
      <c r="G41" s="36"/>
      <c r="H41" s="36"/>
      <c r="I41" s="36"/>
      <c r="J41" s="36"/>
      <c r="K41" s="36"/>
      <c r="L41" s="36"/>
      <c r="M41" s="36"/>
      <c r="N41" s="36"/>
      <c r="O41" s="16"/>
    </row>
    <row r="42" spans="1:15" x14ac:dyDescent="0.2">
      <c r="A42" s="36" t="s">
        <v>57</v>
      </c>
      <c r="B42" s="45"/>
      <c r="C42" s="36"/>
      <c r="D42" s="36"/>
      <c r="E42" s="36"/>
      <c r="F42" s="36"/>
      <c r="G42" s="36"/>
      <c r="H42" s="36"/>
      <c r="I42" s="36"/>
      <c r="J42" s="36"/>
      <c r="K42" s="36"/>
      <c r="L42" s="36"/>
      <c r="M42" s="36"/>
      <c r="N42" s="36"/>
      <c r="O42" s="16"/>
    </row>
    <row r="43" spans="1:15" x14ac:dyDescent="0.2">
      <c r="A43" s="36" t="s">
        <v>58</v>
      </c>
      <c r="B43" s="45"/>
      <c r="C43" s="36"/>
      <c r="D43" s="36"/>
      <c r="E43" s="36"/>
      <c r="F43" s="36"/>
      <c r="G43" s="36"/>
      <c r="H43" s="36"/>
      <c r="I43" s="36"/>
      <c r="J43" s="36"/>
      <c r="K43" s="36"/>
      <c r="L43" s="36"/>
      <c r="M43" s="36"/>
      <c r="N43" s="36"/>
      <c r="O43" s="16"/>
    </row>
    <row r="44" spans="1:15" x14ac:dyDescent="0.2">
      <c r="A44" s="36" t="s">
        <v>59</v>
      </c>
      <c r="B44" s="45"/>
      <c r="C44" s="36"/>
      <c r="D44" s="36"/>
      <c r="E44" s="36"/>
      <c r="F44" s="36"/>
      <c r="G44" s="36"/>
      <c r="H44" s="36"/>
      <c r="I44" s="36"/>
      <c r="J44" s="36"/>
      <c r="K44" s="36"/>
      <c r="L44" s="36"/>
      <c r="M44" s="36"/>
      <c r="N44" s="36"/>
      <c r="O44" s="16"/>
    </row>
    <row r="45" spans="1:15" x14ac:dyDescent="0.2">
      <c r="A45" s="36" t="s">
        <v>60</v>
      </c>
      <c r="B45" s="45"/>
      <c r="C45" s="36"/>
      <c r="D45" s="36"/>
      <c r="E45" s="36"/>
      <c r="F45" s="36"/>
      <c r="G45" s="36"/>
      <c r="H45" s="36"/>
      <c r="I45" s="36"/>
      <c r="J45" s="36"/>
      <c r="K45" s="36"/>
      <c r="L45" s="36"/>
      <c r="M45" s="36"/>
      <c r="N45" s="36"/>
      <c r="O45" s="16"/>
    </row>
    <row r="46" spans="1:15" x14ac:dyDescent="0.2">
      <c r="A46" s="49" t="s">
        <v>147</v>
      </c>
      <c r="B46" s="45"/>
      <c r="C46" s="98" t="str">
        <f>Front!H1</f>
        <v>Date</v>
      </c>
      <c r="D46" s="99"/>
      <c r="E46" s="98" t="str">
        <f>Front!I1</f>
        <v>Date</v>
      </c>
      <c r="F46" s="99"/>
      <c r="G46" s="98" t="str">
        <f>Front!J1</f>
        <v>Date</v>
      </c>
      <c r="H46" s="99"/>
      <c r="I46" s="98" t="str">
        <f>Front!K1</f>
        <v>Date</v>
      </c>
      <c r="J46" s="99"/>
      <c r="K46" s="98" t="str">
        <f>Front!L1</f>
        <v>Date</v>
      </c>
      <c r="L46" s="99"/>
      <c r="M46" s="98" t="str">
        <f>Front!M1</f>
        <v>Date</v>
      </c>
      <c r="N46" s="99"/>
      <c r="O46" s="18" t="s">
        <v>97</v>
      </c>
    </row>
    <row r="47" spans="1:15" ht="27" customHeight="1" x14ac:dyDescent="0.2">
      <c r="A47" s="36"/>
      <c r="B47" s="45"/>
      <c r="C47" s="51" t="s">
        <v>27</v>
      </c>
      <c r="D47" s="51" t="s">
        <v>28</v>
      </c>
      <c r="E47" s="51" t="s">
        <v>27</v>
      </c>
      <c r="F47" s="51" t="s">
        <v>28</v>
      </c>
      <c r="G47" s="51" t="s">
        <v>27</v>
      </c>
      <c r="H47" s="51" t="s">
        <v>28</v>
      </c>
      <c r="I47" s="51" t="s">
        <v>27</v>
      </c>
      <c r="J47" s="51" t="s">
        <v>28</v>
      </c>
      <c r="K47" s="51" t="s">
        <v>27</v>
      </c>
      <c r="L47" s="51" t="s">
        <v>28</v>
      </c>
      <c r="M47" s="51" t="s">
        <v>27</v>
      </c>
      <c r="N47" s="51" t="s">
        <v>28</v>
      </c>
      <c r="O47" s="14"/>
    </row>
    <row r="48" spans="1:15" x14ac:dyDescent="0.2">
      <c r="A48" s="36" t="s">
        <v>81</v>
      </c>
      <c r="B48" s="45"/>
      <c r="C48" s="13"/>
      <c r="D48" s="40">
        <f>SUM(C49:C54)/(COUNTIF(C49:C54,"&gt;0")+0.00000001)</f>
        <v>0</v>
      </c>
      <c r="E48" s="13"/>
      <c r="F48" s="40">
        <f>SUM(E49:E54)/(COUNTIF(E49:E54,"&gt;0")+0.00000001)</f>
        <v>0</v>
      </c>
      <c r="G48" s="13"/>
      <c r="H48" s="40">
        <f>SUM(G49:G54)/(COUNTIF(G49:G54,"&gt;0")+0.00000001)</f>
        <v>0</v>
      </c>
      <c r="I48" s="13"/>
      <c r="J48" s="40">
        <f>SUM(I49:I54)/(COUNTIF(I49:I54,"&gt;0")+0.00000001)</f>
        <v>0</v>
      </c>
      <c r="K48" s="13"/>
      <c r="L48" s="40">
        <f>SUM(K49:K54)/(COUNTIF(K49:K54,"&gt;0")+0.00000001)</f>
        <v>0</v>
      </c>
      <c r="M48" s="13"/>
      <c r="N48" s="40">
        <f>SUM(M49:M54)/(COUNTIF(M49:M54,"&gt;0")+0.00000001)</f>
        <v>0</v>
      </c>
      <c r="O48" s="14"/>
    </row>
    <row r="49" spans="1:15" x14ac:dyDescent="0.2">
      <c r="A49" s="36"/>
      <c r="B49" s="45" t="s">
        <v>339</v>
      </c>
      <c r="C49" s="14"/>
      <c r="D49" s="35"/>
      <c r="E49" s="14"/>
      <c r="F49" s="35"/>
      <c r="G49" s="14"/>
      <c r="H49" s="35"/>
      <c r="I49" s="14"/>
      <c r="J49" s="35"/>
      <c r="K49" s="14"/>
      <c r="L49" s="35"/>
      <c r="M49" s="14"/>
      <c r="N49" s="35"/>
      <c r="O49" s="14"/>
    </row>
    <row r="50" spans="1:15" x14ac:dyDescent="0.2">
      <c r="A50" s="36"/>
      <c r="B50" s="45" t="s">
        <v>340</v>
      </c>
      <c r="C50" s="14"/>
      <c r="D50" s="35"/>
      <c r="E50" s="14"/>
      <c r="F50" s="35"/>
      <c r="G50" s="14"/>
      <c r="H50" s="35"/>
      <c r="I50" s="14"/>
      <c r="J50" s="35"/>
      <c r="K50" s="14"/>
      <c r="L50" s="35"/>
      <c r="M50" s="14"/>
      <c r="N50" s="35"/>
      <c r="O50" s="14"/>
    </row>
    <row r="51" spans="1:15" ht="25.5" x14ac:dyDescent="0.2">
      <c r="A51" s="36"/>
      <c r="B51" s="45" t="s">
        <v>341</v>
      </c>
      <c r="C51" s="14"/>
      <c r="D51" s="35"/>
      <c r="E51" s="14"/>
      <c r="F51" s="35"/>
      <c r="G51" s="14"/>
      <c r="H51" s="35"/>
      <c r="I51" s="14"/>
      <c r="J51" s="35"/>
      <c r="K51" s="14"/>
      <c r="L51" s="35"/>
      <c r="M51" s="14"/>
      <c r="N51" s="35"/>
      <c r="O51" s="14"/>
    </row>
    <row r="52" spans="1:15" ht="25.5" x14ac:dyDescent="0.2">
      <c r="A52" s="36"/>
      <c r="B52" s="45" t="s">
        <v>342</v>
      </c>
      <c r="C52" s="14"/>
      <c r="D52" s="35"/>
      <c r="E52" s="14"/>
      <c r="F52" s="35"/>
      <c r="G52" s="14"/>
      <c r="H52" s="35"/>
      <c r="I52" s="14"/>
      <c r="J52" s="35"/>
      <c r="K52" s="14"/>
      <c r="L52" s="35"/>
      <c r="M52" s="14"/>
      <c r="N52" s="35"/>
      <c r="O52" s="14"/>
    </row>
    <row r="53" spans="1:15" ht="25.5" x14ac:dyDescent="0.2">
      <c r="A53" s="36"/>
      <c r="B53" s="45" t="s">
        <v>343</v>
      </c>
      <c r="C53" s="14"/>
      <c r="D53" s="35"/>
      <c r="E53" s="14"/>
      <c r="F53" s="35"/>
      <c r="G53" s="14"/>
      <c r="H53" s="35"/>
      <c r="I53" s="14"/>
      <c r="J53" s="35"/>
      <c r="K53" s="14"/>
      <c r="L53" s="35"/>
      <c r="M53" s="14"/>
      <c r="N53" s="35"/>
      <c r="O53" s="14"/>
    </row>
    <row r="54" spans="1:15" ht="25.5" x14ac:dyDescent="0.2">
      <c r="A54" s="36"/>
      <c r="B54" s="45" t="s">
        <v>344</v>
      </c>
      <c r="C54" s="14"/>
      <c r="D54" s="35"/>
      <c r="E54" s="14"/>
      <c r="F54" s="35"/>
      <c r="G54" s="14"/>
      <c r="H54" s="35"/>
      <c r="I54" s="14"/>
      <c r="J54" s="35"/>
      <c r="K54" s="14"/>
      <c r="L54" s="35"/>
      <c r="M54" s="14"/>
      <c r="N54" s="35"/>
      <c r="O54" s="14"/>
    </row>
    <row r="55" spans="1:15" x14ac:dyDescent="0.2">
      <c r="A55" s="36" t="s">
        <v>82</v>
      </c>
      <c r="B55" s="45"/>
      <c r="C55" s="13"/>
      <c r="D55" s="40">
        <f>SUM(C56:C61)/(COUNTIF(C56:C61,"&gt;0")+0.00000001)</f>
        <v>0</v>
      </c>
      <c r="E55" s="13"/>
      <c r="F55" s="40">
        <f>SUM(E56:E61)/(COUNTIF(E56:E61,"&gt;0")+0.00000001)</f>
        <v>0</v>
      </c>
      <c r="G55" s="13"/>
      <c r="H55" s="40">
        <f>SUM(G56:G61)/(COUNTIF(G56:G61,"&gt;0")+0.00000001)</f>
        <v>0</v>
      </c>
      <c r="I55" s="13"/>
      <c r="J55" s="40">
        <f>SUM(I56:I61)/(COUNTIF(I56:I61,"&gt;0")+0.00000001)</f>
        <v>0</v>
      </c>
      <c r="K55" s="13"/>
      <c r="L55" s="40">
        <f>SUM(K56:K61)/(COUNTIF(K56:K61,"&gt;0")+0.00000001)</f>
        <v>0</v>
      </c>
      <c r="M55" s="13"/>
      <c r="N55" s="40">
        <f>SUM(M56:M61)/(COUNTIF(M56:M61,"&gt;0")+0.00000001)</f>
        <v>0</v>
      </c>
      <c r="O55" s="14"/>
    </row>
    <row r="56" spans="1:15" x14ac:dyDescent="0.2">
      <c r="A56" s="36"/>
      <c r="B56" s="45" t="s">
        <v>345</v>
      </c>
      <c r="C56" s="14"/>
      <c r="D56" s="35"/>
      <c r="E56" s="14"/>
      <c r="F56" s="35"/>
      <c r="G56" s="14"/>
      <c r="H56" s="35"/>
      <c r="I56" s="14"/>
      <c r="J56" s="35"/>
      <c r="K56" s="14"/>
      <c r="L56" s="35"/>
      <c r="M56" s="14"/>
      <c r="N56" s="35"/>
      <c r="O56" s="14"/>
    </row>
    <row r="57" spans="1:15" ht="25.5" x14ac:dyDescent="0.2">
      <c r="A57" s="36"/>
      <c r="B57" s="45" t="s">
        <v>346</v>
      </c>
      <c r="C57" s="14"/>
      <c r="D57" s="35"/>
      <c r="E57" s="14"/>
      <c r="F57" s="35"/>
      <c r="G57" s="14"/>
      <c r="H57" s="35"/>
      <c r="I57" s="14"/>
      <c r="J57" s="35"/>
      <c r="K57" s="14"/>
      <c r="L57" s="35"/>
      <c r="M57" s="14"/>
      <c r="N57" s="35"/>
      <c r="O57" s="14"/>
    </row>
    <row r="58" spans="1:15" x14ac:dyDescent="0.2">
      <c r="A58" s="36"/>
      <c r="B58" s="45" t="s">
        <v>347</v>
      </c>
      <c r="C58" s="14"/>
      <c r="D58" s="35"/>
      <c r="E58" s="14"/>
      <c r="F58" s="35"/>
      <c r="G58" s="14"/>
      <c r="H58" s="35"/>
      <c r="I58" s="14"/>
      <c r="J58" s="35"/>
      <c r="K58" s="14"/>
      <c r="L58" s="35"/>
      <c r="M58" s="14"/>
      <c r="N58" s="35"/>
      <c r="O58" s="14"/>
    </row>
    <row r="59" spans="1:15" ht="12.75" customHeight="1" x14ac:dyDescent="0.2">
      <c r="A59" s="36"/>
      <c r="B59" s="45" t="s">
        <v>348</v>
      </c>
      <c r="C59" s="14"/>
      <c r="D59" s="35"/>
      <c r="E59" s="14"/>
      <c r="F59" s="35"/>
      <c r="G59" s="14"/>
      <c r="H59" s="35"/>
      <c r="I59" s="14"/>
      <c r="J59" s="35"/>
      <c r="K59" s="14"/>
      <c r="L59" s="35"/>
      <c r="M59" s="14"/>
      <c r="N59" s="35"/>
      <c r="O59" s="14"/>
    </row>
    <row r="60" spans="1:15" ht="25.5" x14ac:dyDescent="0.2">
      <c r="A60" s="36"/>
      <c r="B60" s="45" t="s">
        <v>349</v>
      </c>
      <c r="C60" s="14"/>
      <c r="D60" s="35"/>
      <c r="E60" s="14"/>
      <c r="F60" s="35"/>
      <c r="G60" s="14"/>
      <c r="H60" s="35"/>
      <c r="I60" s="14"/>
      <c r="J60" s="35"/>
      <c r="K60" s="14"/>
      <c r="L60" s="35"/>
      <c r="M60" s="14"/>
      <c r="N60" s="35"/>
      <c r="O60" s="14"/>
    </row>
    <row r="61" spans="1:15" x14ac:dyDescent="0.2">
      <c r="A61" s="36"/>
      <c r="B61" s="45" t="s">
        <v>350</v>
      </c>
      <c r="C61" s="14"/>
      <c r="D61" s="35"/>
      <c r="E61" s="14"/>
      <c r="F61" s="35"/>
      <c r="G61" s="14"/>
      <c r="H61" s="35"/>
      <c r="I61" s="14"/>
      <c r="J61" s="35"/>
      <c r="K61" s="14"/>
      <c r="L61" s="35"/>
      <c r="M61" s="14"/>
      <c r="N61" s="35"/>
      <c r="O61" s="14"/>
    </row>
    <row r="62" spans="1:15" x14ac:dyDescent="0.2">
      <c r="A62" s="36" t="s">
        <v>83</v>
      </c>
      <c r="B62" s="45"/>
      <c r="C62" s="13"/>
      <c r="D62" s="40">
        <f>SUM(C63:C65)/(COUNTIF(C63:C65,"&gt;0")+0.00000001)</f>
        <v>0</v>
      </c>
      <c r="E62" s="13"/>
      <c r="F62" s="40">
        <f>SUM(E63:E65)/(COUNTIF(E63:E65,"&gt;0")+0.00000001)</f>
        <v>0</v>
      </c>
      <c r="G62" s="13"/>
      <c r="H62" s="40">
        <f>SUM(G63:G65)/(COUNTIF(G63:G65,"&gt;0")+0.00000001)</f>
        <v>0</v>
      </c>
      <c r="I62" s="13"/>
      <c r="J62" s="40">
        <f>SUM(I63:I65)/(COUNTIF(I63:I65,"&gt;0")+0.00000001)</f>
        <v>0</v>
      </c>
      <c r="K62" s="13"/>
      <c r="L62" s="40">
        <f>SUM(K63:K65)/(COUNTIF(K63:K65,"&gt;0")+0.00000001)</f>
        <v>0</v>
      </c>
      <c r="M62" s="13"/>
      <c r="N62" s="40">
        <f>SUM(M63:M65)/(COUNTIF(M63:M65,"&gt;0")+0.00000001)</f>
        <v>0</v>
      </c>
      <c r="O62" s="14"/>
    </row>
    <row r="63" spans="1:15" ht="25.5" x14ac:dyDescent="0.2">
      <c r="A63" s="36"/>
      <c r="B63" s="45" t="s">
        <v>351</v>
      </c>
      <c r="C63" s="20"/>
      <c r="D63" s="35"/>
      <c r="E63" s="20"/>
      <c r="F63" s="35"/>
      <c r="G63" s="20"/>
      <c r="H63" s="35"/>
      <c r="I63" s="20"/>
      <c r="J63" s="35"/>
      <c r="K63" s="20"/>
      <c r="L63" s="35"/>
      <c r="M63" s="20"/>
      <c r="N63" s="35"/>
      <c r="O63" s="14"/>
    </row>
    <row r="64" spans="1:15" ht="25.5" x14ac:dyDescent="0.2">
      <c r="A64" s="36"/>
      <c r="B64" s="45" t="s">
        <v>352</v>
      </c>
      <c r="C64" s="14"/>
      <c r="D64" s="35"/>
      <c r="E64" s="14"/>
      <c r="F64" s="35"/>
      <c r="G64" s="14"/>
      <c r="H64" s="35"/>
      <c r="I64" s="14"/>
      <c r="J64" s="35"/>
      <c r="K64" s="14"/>
      <c r="L64" s="35"/>
      <c r="M64" s="14"/>
      <c r="N64" s="35"/>
      <c r="O64" s="14"/>
    </row>
    <row r="65" spans="1:15" ht="27" customHeight="1" x14ac:dyDescent="0.2">
      <c r="A65" s="36"/>
      <c r="B65" s="45" t="s">
        <v>353</v>
      </c>
      <c r="C65" s="14"/>
      <c r="D65" s="35"/>
      <c r="E65" s="14"/>
      <c r="F65" s="35"/>
      <c r="G65" s="14"/>
      <c r="H65" s="35"/>
      <c r="I65" s="14"/>
      <c r="J65" s="35"/>
      <c r="K65" s="14"/>
      <c r="L65" s="35"/>
      <c r="M65" s="14"/>
      <c r="N65" s="35"/>
      <c r="O65" s="14"/>
    </row>
    <row r="66" spans="1:15" x14ac:dyDescent="0.2">
      <c r="A66" s="36" t="s">
        <v>84</v>
      </c>
      <c r="B66" s="45"/>
      <c r="C66" s="13"/>
      <c r="D66" s="40">
        <f>SUM(C67:C71)/(COUNTIF(C67:C71,"&gt;0")+0.00000001)</f>
        <v>0</v>
      </c>
      <c r="E66" s="13"/>
      <c r="F66" s="40">
        <f>SUM(E67:E71)/(COUNTIF(E67:E71,"&gt;0")+0.00000001)</f>
        <v>0</v>
      </c>
      <c r="G66" s="13"/>
      <c r="H66" s="40">
        <f>SUM(G67:G71)/(COUNTIF(G67:G71,"&gt;0")+0.00000001)</f>
        <v>0</v>
      </c>
      <c r="I66" s="13"/>
      <c r="J66" s="40">
        <f>SUM(I67:I71)/(COUNTIF(I67:I71,"&gt;0")+0.00000001)</f>
        <v>0</v>
      </c>
      <c r="K66" s="13"/>
      <c r="L66" s="40">
        <f>SUM(K67:K71)/(COUNTIF(K67:K71,"&gt;0")+0.00000001)</f>
        <v>0</v>
      </c>
      <c r="M66" s="13"/>
      <c r="N66" s="40">
        <f>SUM(M67:M71)/(COUNTIF(M67:M71,"&gt;0")+0.00000001)</f>
        <v>0</v>
      </c>
      <c r="O66" s="14"/>
    </row>
    <row r="67" spans="1:15" ht="25.5" x14ac:dyDescent="0.2">
      <c r="A67" s="36"/>
      <c r="B67" s="45" t="s">
        <v>354</v>
      </c>
      <c r="C67" s="14"/>
      <c r="D67" s="35"/>
      <c r="E67" s="14"/>
      <c r="F67" s="35"/>
      <c r="G67" s="14"/>
      <c r="H67" s="35"/>
      <c r="I67" s="14"/>
      <c r="J67" s="35"/>
      <c r="K67" s="14"/>
      <c r="L67" s="35"/>
      <c r="M67" s="14"/>
      <c r="N67" s="35"/>
      <c r="O67" s="14"/>
    </row>
    <row r="68" spans="1:15" x14ac:dyDescent="0.2">
      <c r="A68" s="36"/>
      <c r="B68" s="45" t="s">
        <v>355</v>
      </c>
      <c r="C68" s="14"/>
      <c r="D68" s="35"/>
      <c r="E68" s="14"/>
      <c r="F68" s="35"/>
      <c r="G68" s="14"/>
      <c r="H68" s="35"/>
      <c r="I68" s="14"/>
      <c r="J68" s="35"/>
      <c r="K68" s="14"/>
      <c r="L68" s="35"/>
      <c r="M68" s="14"/>
      <c r="N68" s="35"/>
      <c r="O68" s="14"/>
    </row>
    <row r="69" spans="1:15" ht="12.75" customHeight="1" x14ac:dyDescent="0.2">
      <c r="A69" s="36"/>
      <c r="B69" s="45" t="s">
        <v>356</v>
      </c>
      <c r="C69" s="14"/>
      <c r="D69" s="35"/>
      <c r="E69" s="14"/>
      <c r="F69" s="35"/>
      <c r="G69" s="14"/>
      <c r="H69" s="35"/>
      <c r="I69" s="14"/>
      <c r="J69" s="35"/>
      <c r="K69" s="14"/>
      <c r="L69" s="35"/>
      <c r="M69" s="14"/>
      <c r="N69" s="35"/>
      <c r="O69" s="14"/>
    </row>
    <row r="70" spans="1:15" ht="25.5" x14ac:dyDescent="0.2">
      <c r="A70" s="36"/>
      <c r="B70" s="45" t="s">
        <v>357</v>
      </c>
      <c r="C70" s="14"/>
      <c r="D70" s="35"/>
      <c r="E70" s="14"/>
      <c r="F70" s="35"/>
      <c r="G70" s="14"/>
      <c r="H70" s="35"/>
      <c r="I70" s="14"/>
      <c r="J70" s="35"/>
      <c r="K70" s="14"/>
      <c r="L70" s="35"/>
      <c r="M70" s="14"/>
      <c r="N70" s="35"/>
      <c r="O70" s="14"/>
    </row>
    <row r="71" spans="1:15" ht="25.5" x14ac:dyDescent="0.2">
      <c r="A71" s="36"/>
      <c r="B71" s="45" t="s">
        <v>358</v>
      </c>
      <c r="C71" s="14"/>
      <c r="D71" s="35"/>
      <c r="E71" s="14"/>
      <c r="F71" s="35"/>
      <c r="G71" s="14"/>
      <c r="H71" s="35"/>
      <c r="I71" s="14"/>
      <c r="J71" s="35"/>
      <c r="K71" s="14"/>
      <c r="L71" s="35"/>
      <c r="M71" s="14"/>
      <c r="N71" s="35"/>
      <c r="O71" s="14"/>
    </row>
    <row r="72" spans="1:15" x14ac:dyDescent="0.2">
      <c r="A72" s="36" t="s">
        <v>85</v>
      </c>
      <c r="B72" s="45"/>
      <c r="C72" s="13"/>
      <c r="D72" s="40">
        <f>SUM(C73:C80)/(COUNTIF(C73:C80,"&gt;0")+0.00000001)</f>
        <v>0</v>
      </c>
      <c r="E72" s="13"/>
      <c r="F72" s="40">
        <f>SUM(E73:E80)/(COUNTIF(E73:E80,"&gt;0")+0.00000001)</f>
        <v>0</v>
      </c>
      <c r="G72" s="13"/>
      <c r="H72" s="40">
        <f>SUM(G73:G80)/(COUNTIF(G73:G80,"&gt;0")+0.00000001)</f>
        <v>0</v>
      </c>
      <c r="I72" s="13"/>
      <c r="J72" s="40">
        <f>SUM(I73:I80)/(COUNTIF(I73:I80,"&gt;0")+0.00000001)</f>
        <v>0</v>
      </c>
      <c r="K72" s="13"/>
      <c r="L72" s="40">
        <f>SUM(K73:K80)/(COUNTIF(K73:K80,"&gt;0")+0.00000001)</f>
        <v>0</v>
      </c>
      <c r="M72" s="13"/>
      <c r="N72" s="40">
        <f>SUM(M73:M80)/(COUNTIF(M73:M80,"&gt;0")+0.00000001)</f>
        <v>0</v>
      </c>
      <c r="O72" s="14"/>
    </row>
    <row r="73" spans="1:15" ht="25.5" x14ac:dyDescent="0.2">
      <c r="A73" s="36"/>
      <c r="B73" s="45" t="s">
        <v>359</v>
      </c>
      <c r="C73" s="14"/>
      <c r="D73" s="35"/>
      <c r="E73" s="14"/>
      <c r="F73" s="35"/>
      <c r="G73" s="14"/>
      <c r="H73" s="35"/>
      <c r="I73" s="14"/>
      <c r="J73" s="35"/>
      <c r="K73" s="14"/>
      <c r="L73" s="35"/>
      <c r="M73" s="14"/>
      <c r="N73" s="35"/>
      <c r="O73" s="14"/>
    </row>
    <row r="74" spans="1:15" ht="25.5" x14ac:dyDescent="0.2">
      <c r="A74" s="36"/>
      <c r="B74" s="45" t="s">
        <v>360</v>
      </c>
      <c r="C74" s="14"/>
      <c r="D74" s="35"/>
      <c r="E74" s="14"/>
      <c r="F74" s="35"/>
      <c r="G74" s="14"/>
      <c r="H74" s="35"/>
      <c r="I74" s="14"/>
      <c r="J74" s="35"/>
      <c r="K74" s="14"/>
      <c r="L74" s="35"/>
      <c r="M74" s="14"/>
      <c r="N74" s="35"/>
      <c r="O74" s="14"/>
    </row>
    <row r="75" spans="1:15" ht="25.5" x14ac:dyDescent="0.2">
      <c r="A75" s="36"/>
      <c r="B75" s="45" t="s">
        <v>361</v>
      </c>
      <c r="C75" s="14"/>
      <c r="D75" s="35"/>
      <c r="E75" s="14"/>
      <c r="F75" s="35"/>
      <c r="G75" s="14"/>
      <c r="H75" s="35"/>
      <c r="I75" s="14"/>
      <c r="J75" s="35"/>
      <c r="K75" s="14"/>
      <c r="L75" s="35"/>
      <c r="M75" s="14"/>
      <c r="N75" s="35"/>
      <c r="O75" s="14"/>
    </row>
    <row r="76" spans="1:15" ht="25.5" x14ac:dyDescent="0.2">
      <c r="A76" s="36"/>
      <c r="B76" s="45" t="s">
        <v>362</v>
      </c>
      <c r="C76" s="14"/>
      <c r="D76" s="35"/>
      <c r="E76" s="14"/>
      <c r="F76" s="35"/>
      <c r="G76" s="14"/>
      <c r="H76" s="35"/>
      <c r="I76" s="14"/>
      <c r="J76" s="35"/>
      <c r="K76" s="14"/>
      <c r="L76" s="35"/>
      <c r="M76" s="14"/>
      <c r="N76" s="35"/>
      <c r="O76" s="14"/>
    </row>
    <row r="77" spans="1:15" ht="25.5" x14ac:dyDescent="0.2">
      <c r="A77" s="36"/>
      <c r="B77" s="45" t="s">
        <v>363</v>
      </c>
      <c r="C77" s="14"/>
      <c r="D77" s="35"/>
      <c r="E77" s="14"/>
      <c r="F77" s="35"/>
      <c r="G77" s="14"/>
      <c r="H77" s="35"/>
      <c r="I77" s="14"/>
      <c r="J77" s="35"/>
      <c r="K77" s="14"/>
      <c r="L77" s="35"/>
      <c r="M77" s="14"/>
      <c r="N77" s="35"/>
      <c r="O77" s="14"/>
    </row>
    <row r="78" spans="1:15" ht="25.5" x14ac:dyDescent="0.2">
      <c r="A78" s="36"/>
      <c r="B78" s="45" t="s">
        <v>364</v>
      </c>
      <c r="C78" s="14"/>
      <c r="D78" s="35"/>
      <c r="E78" s="14"/>
      <c r="F78" s="35"/>
      <c r="G78" s="14"/>
      <c r="H78" s="35"/>
      <c r="I78" s="14"/>
      <c r="J78" s="35"/>
      <c r="K78" s="14"/>
      <c r="L78" s="35"/>
      <c r="M78" s="14"/>
      <c r="N78" s="35"/>
      <c r="O78" s="14"/>
    </row>
    <row r="79" spans="1:15" ht="38.25" x14ac:dyDescent="0.2">
      <c r="A79" s="36"/>
      <c r="B79" s="45" t="s">
        <v>365</v>
      </c>
      <c r="C79" s="14"/>
      <c r="D79" s="35"/>
      <c r="E79" s="14"/>
      <c r="F79" s="35"/>
      <c r="G79" s="14"/>
      <c r="H79" s="35"/>
      <c r="I79" s="14"/>
      <c r="J79" s="35"/>
      <c r="K79" s="14"/>
      <c r="L79" s="35"/>
      <c r="M79" s="14"/>
      <c r="N79" s="35"/>
      <c r="O79" s="14"/>
    </row>
    <row r="80" spans="1:15" x14ac:dyDescent="0.2">
      <c r="A80" s="36"/>
      <c r="B80" s="45" t="s">
        <v>366</v>
      </c>
      <c r="C80" s="14"/>
      <c r="D80" s="35"/>
      <c r="E80" s="14"/>
      <c r="F80" s="35"/>
      <c r="G80" s="14"/>
      <c r="H80" s="35"/>
      <c r="I80" s="14"/>
      <c r="J80" s="35"/>
      <c r="K80" s="14"/>
      <c r="L80" s="35"/>
      <c r="M80" s="14"/>
      <c r="N80" s="35"/>
      <c r="O80" s="14"/>
    </row>
    <row r="81" spans="1:15" x14ac:dyDescent="0.2">
      <c r="A81" s="36"/>
      <c r="B81" s="52" t="s">
        <v>64</v>
      </c>
      <c r="C81" s="21"/>
      <c r="D81" s="40">
        <f>D48+D55+D62+D66+D72</f>
        <v>0</v>
      </c>
      <c r="E81" s="21"/>
      <c r="F81" s="40">
        <f>F48+F55+F62+F66+F72</f>
        <v>0</v>
      </c>
      <c r="G81" s="21"/>
      <c r="H81" s="40">
        <f>H48+H55+H62+H66+H72</f>
        <v>0</v>
      </c>
      <c r="I81" s="21"/>
      <c r="J81" s="40">
        <f>J48+J55+J62+J66+J72</f>
        <v>0</v>
      </c>
      <c r="K81" s="21"/>
      <c r="L81" s="40">
        <f>L48+L55+L62+L66+L72</f>
        <v>0</v>
      </c>
      <c r="M81" s="21"/>
      <c r="N81" s="40">
        <f>N48+N55+N62+N66+N72</f>
        <v>0</v>
      </c>
      <c r="O81" s="14"/>
    </row>
    <row r="82" spans="1:15" x14ac:dyDescent="0.2">
      <c r="A82" s="36"/>
      <c r="B82" s="52" t="s">
        <v>65</v>
      </c>
      <c r="C82" s="21"/>
      <c r="D82" s="40">
        <f>D81/(COUNTIF(D48:D72,"&gt;0")+0.00000001)</f>
        <v>0</v>
      </c>
      <c r="E82" s="21"/>
      <c r="F82" s="40">
        <f>F81/(COUNTIF(F48:F72,"&gt;0")+0.00000001)</f>
        <v>0</v>
      </c>
      <c r="G82" s="21"/>
      <c r="H82" s="40">
        <f>H81/(COUNTIF(H48:H72,"&gt;0")+0.00000001)</f>
        <v>0</v>
      </c>
      <c r="I82" s="21"/>
      <c r="J82" s="40">
        <f>J81/(COUNTIF(J48:J72,"&gt;0")+0.00000001)</f>
        <v>0</v>
      </c>
      <c r="K82" s="21"/>
      <c r="L82" s="40">
        <f>L81/(COUNTIF(L48:L72,"&gt;0")+0.00000001)</f>
        <v>0</v>
      </c>
      <c r="M82" s="21"/>
      <c r="N82" s="40">
        <f>N81/(COUNTIF(N48:N72,"&gt;0")+0.00000001)</f>
        <v>0</v>
      </c>
      <c r="O82" s="14"/>
    </row>
    <row r="83" spans="1:15" x14ac:dyDescent="0.2">
      <c r="A83" s="36"/>
      <c r="B83" s="52" t="s">
        <v>66</v>
      </c>
      <c r="C83" s="21"/>
      <c r="D83" s="40">
        <f>D82/5*100</f>
        <v>0</v>
      </c>
      <c r="E83" s="21"/>
      <c r="F83" s="40">
        <f>F82/5*100</f>
        <v>0</v>
      </c>
      <c r="G83" s="21"/>
      <c r="H83" s="40">
        <f>H82/5*100</f>
        <v>0</v>
      </c>
      <c r="I83" s="21"/>
      <c r="J83" s="40">
        <f>J82/5*100</f>
        <v>0</v>
      </c>
      <c r="K83" s="21"/>
      <c r="L83" s="40">
        <f>L82/5*100</f>
        <v>0</v>
      </c>
      <c r="M83" s="21"/>
      <c r="N83" s="40">
        <f>N82/5*100</f>
        <v>0</v>
      </c>
      <c r="O83" s="14"/>
    </row>
    <row r="84" spans="1:15" x14ac:dyDescent="0.2">
      <c r="A84" s="49" t="s">
        <v>55</v>
      </c>
      <c r="B84" s="45"/>
      <c r="C84" s="36"/>
      <c r="D84" s="36"/>
      <c r="E84" s="36"/>
      <c r="F84" s="36"/>
      <c r="G84" s="36"/>
      <c r="H84" s="36"/>
      <c r="I84" s="36"/>
      <c r="J84" s="36"/>
      <c r="K84" s="36"/>
      <c r="L84" s="36"/>
      <c r="M84" s="36"/>
      <c r="N84" s="36"/>
      <c r="O84" s="16"/>
    </row>
    <row r="85" spans="1:15" x14ac:dyDescent="0.2">
      <c r="A85" s="36" t="s">
        <v>103</v>
      </c>
      <c r="B85" s="45"/>
      <c r="C85" s="36"/>
      <c r="D85" s="36"/>
      <c r="E85" s="36"/>
      <c r="F85" s="36"/>
      <c r="G85" s="36"/>
      <c r="H85" s="36"/>
      <c r="I85" s="36"/>
      <c r="J85" s="36"/>
      <c r="K85" s="36"/>
      <c r="L85" s="36"/>
      <c r="M85" s="36"/>
      <c r="N85" s="36"/>
      <c r="O85" s="16"/>
    </row>
    <row r="86" spans="1:15" x14ac:dyDescent="0.2">
      <c r="A86" s="36" t="s">
        <v>56</v>
      </c>
      <c r="B86" s="45"/>
      <c r="C86" s="36"/>
      <c r="D86" s="36"/>
      <c r="E86" s="36"/>
      <c r="F86" s="36"/>
      <c r="G86" s="36"/>
      <c r="H86" s="36"/>
      <c r="I86" s="36"/>
      <c r="J86" s="36"/>
      <c r="K86" s="36"/>
      <c r="L86" s="36"/>
      <c r="M86" s="36"/>
      <c r="N86" s="36"/>
      <c r="O86" s="16"/>
    </row>
    <row r="87" spans="1:15" x14ac:dyDescent="0.2">
      <c r="A87" s="36" t="s">
        <v>57</v>
      </c>
      <c r="B87" s="45"/>
      <c r="C87" s="36"/>
      <c r="D87" s="36"/>
      <c r="E87" s="36"/>
      <c r="F87" s="36"/>
      <c r="G87" s="36"/>
      <c r="H87" s="36"/>
      <c r="I87" s="36"/>
      <c r="J87" s="36"/>
      <c r="K87" s="36"/>
      <c r="L87" s="36"/>
      <c r="M87" s="36"/>
      <c r="N87" s="36"/>
      <c r="O87" s="16"/>
    </row>
    <row r="88" spans="1:15" x14ac:dyDescent="0.2">
      <c r="A88" s="36" t="s">
        <v>58</v>
      </c>
      <c r="B88" s="45"/>
      <c r="C88" s="36"/>
      <c r="D88" s="36"/>
      <c r="E88" s="36"/>
      <c r="F88" s="36"/>
      <c r="G88" s="36"/>
      <c r="H88" s="36"/>
      <c r="I88" s="36"/>
      <c r="J88" s="36"/>
      <c r="K88" s="36"/>
      <c r="L88" s="36"/>
      <c r="M88" s="36"/>
      <c r="N88" s="36"/>
      <c r="O88" s="36"/>
    </row>
    <row r="89" spans="1:15" x14ac:dyDescent="0.2">
      <c r="A89" s="36" t="s">
        <v>59</v>
      </c>
      <c r="B89" s="45"/>
      <c r="C89" s="36"/>
      <c r="D89" s="36"/>
      <c r="E89" s="36"/>
      <c r="F89" s="36"/>
      <c r="G89" s="36"/>
      <c r="H89" s="36"/>
      <c r="I89" s="36"/>
      <c r="J89" s="36"/>
      <c r="K89" s="36"/>
      <c r="L89" s="36"/>
      <c r="M89" s="36"/>
      <c r="N89" s="36"/>
      <c r="O89" s="36"/>
    </row>
    <row r="90" spans="1:15" x14ac:dyDescent="0.2">
      <c r="A90" s="36" t="s">
        <v>60</v>
      </c>
      <c r="B90" s="45"/>
      <c r="C90" s="36"/>
      <c r="D90" s="36"/>
      <c r="E90" s="36"/>
      <c r="F90" s="36"/>
      <c r="G90" s="36"/>
      <c r="H90" s="36"/>
      <c r="I90" s="36"/>
      <c r="J90" s="36"/>
      <c r="K90" s="36"/>
      <c r="L90" s="36"/>
      <c r="M90" s="36"/>
      <c r="N90" s="36"/>
      <c r="O90" s="36"/>
    </row>
    <row r="91" spans="1:15" x14ac:dyDescent="0.2">
      <c r="C91" s="16"/>
      <c r="E91" s="16"/>
      <c r="G91" s="16"/>
      <c r="I91" s="16"/>
      <c r="K91" s="16"/>
      <c r="M91" s="16"/>
      <c r="O91" s="16"/>
    </row>
    <row r="92" spans="1:15" x14ac:dyDescent="0.2">
      <c r="C92" s="16"/>
      <c r="E92" s="16"/>
      <c r="G92" s="16"/>
      <c r="I92" s="16"/>
      <c r="K92" s="16"/>
      <c r="M92" s="16"/>
      <c r="O92" s="16"/>
    </row>
    <row r="93" spans="1:15" x14ac:dyDescent="0.2">
      <c r="C93" s="16"/>
      <c r="E93" s="16"/>
      <c r="G93" s="16"/>
      <c r="I93" s="16"/>
      <c r="K93" s="16"/>
      <c r="M93" s="16"/>
      <c r="O93" s="16"/>
    </row>
    <row r="94" spans="1:15" x14ac:dyDescent="0.2">
      <c r="C94" s="16"/>
      <c r="E94" s="16"/>
      <c r="G94" s="16"/>
      <c r="I94" s="16"/>
      <c r="K94" s="16"/>
      <c r="M94" s="16"/>
      <c r="O94" s="16"/>
    </row>
    <row r="95" spans="1:15" x14ac:dyDescent="0.2">
      <c r="C95" s="16"/>
      <c r="E95" s="16"/>
      <c r="G95" s="16"/>
      <c r="I95" s="16"/>
      <c r="K95" s="16"/>
      <c r="M95" s="16"/>
    </row>
    <row r="96" spans="1:15" x14ac:dyDescent="0.2">
      <c r="C96" s="16"/>
      <c r="E96" s="16"/>
      <c r="G96" s="16"/>
      <c r="I96" s="16"/>
      <c r="K96" s="16"/>
      <c r="M96" s="16"/>
      <c r="O96" s="16"/>
    </row>
    <row r="97" spans="3:15" x14ac:dyDescent="0.2">
      <c r="C97" s="16"/>
      <c r="E97" s="16"/>
      <c r="G97" s="16"/>
      <c r="I97" s="16"/>
      <c r="K97" s="16"/>
      <c r="M97" s="16"/>
      <c r="O97" s="16"/>
    </row>
    <row r="98" spans="3:15" x14ac:dyDescent="0.2">
      <c r="C98" s="16"/>
      <c r="E98" s="16"/>
      <c r="G98" s="16"/>
      <c r="I98" s="16"/>
      <c r="K98" s="16"/>
      <c r="M98" s="16"/>
      <c r="O98" s="16"/>
    </row>
    <row r="99" spans="3:15" x14ac:dyDescent="0.2">
      <c r="C99" s="16"/>
      <c r="E99" s="16"/>
      <c r="G99" s="16"/>
      <c r="I99" s="16"/>
      <c r="K99" s="16"/>
      <c r="M99" s="16"/>
      <c r="O99" s="16"/>
    </row>
    <row r="100" spans="3:15" x14ac:dyDescent="0.2">
      <c r="C100" s="16"/>
      <c r="E100" s="16"/>
      <c r="G100" s="16"/>
      <c r="I100" s="16"/>
      <c r="K100" s="16"/>
      <c r="M100" s="16"/>
      <c r="O100" s="16"/>
    </row>
    <row r="101" spans="3:15" x14ac:dyDescent="0.2">
      <c r="C101" s="16"/>
      <c r="E101" s="16"/>
      <c r="G101" s="16"/>
      <c r="I101" s="16"/>
      <c r="K101" s="16"/>
      <c r="M101" s="16"/>
      <c r="O101" s="16"/>
    </row>
    <row r="102" spans="3:15" x14ac:dyDescent="0.2">
      <c r="C102" s="16"/>
      <c r="E102" s="16"/>
      <c r="G102" s="16"/>
      <c r="I102" s="16"/>
      <c r="K102" s="16"/>
      <c r="M102" s="16"/>
    </row>
    <row r="103" spans="3:15" x14ac:dyDescent="0.2">
      <c r="C103" s="16"/>
      <c r="E103" s="16"/>
      <c r="G103" s="16"/>
      <c r="I103" s="16"/>
      <c r="K103" s="16"/>
      <c r="M103" s="16"/>
      <c r="O103" s="16"/>
    </row>
    <row r="104" spans="3:15" x14ac:dyDescent="0.2">
      <c r="C104" s="16"/>
      <c r="E104" s="16"/>
      <c r="G104" s="16"/>
      <c r="I104" s="16"/>
      <c r="K104" s="16"/>
      <c r="M104" s="16"/>
      <c r="O104" s="16"/>
    </row>
    <row r="105" spans="3:15" x14ac:dyDescent="0.2">
      <c r="C105" s="16"/>
      <c r="E105" s="16"/>
      <c r="G105" s="16"/>
      <c r="I105" s="16"/>
      <c r="K105" s="16"/>
      <c r="M105" s="16"/>
      <c r="O105" s="16"/>
    </row>
    <row r="106" spans="3:15" x14ac:dyDescent="0.2">
      <c r="C106" s="16"/>
      <c r="E106" s="16"/>
      <c r="G106" s="16"/>
      <c r="I106" s="16"/>
      <c r="K106" s="16"/>
      <c r="M106" s="16"/>
      <c r="O106" s="16"/>
    </row>
    <row r="107" spans="3:15" x14ac:dyDescent="0.2">
      <c r="C107" s="16"/>
      <c r="E107" s="16"/>
      <c r="G107" s="16"/>
      <c r="I107" s="16"/>
      <c r="K107" s="16"/>
      <c r="M107" s="16"/>
      <c r="O107" s="16"/>
    </row>
    <row r="108" spans="3:15" x14ac:dyDescent="0.2">
      <c r="C108" s="16"/>
      <c r="E108" s="16"/>
      <c r="G108" s="16"/>
      <c r="I108" s="16"/>
      <c r="K108" s="16"/>
      <c r="M108" s="16"/>
      <c r="O108" s="16"/>
    </row>
    <row r="109" spans="3:15" x14ac:dyDescent="0.2">
      <c r="C109" s="16"/>
      <c r="E109" s="16"/>
      <c r="G109" s="16"/>
      <c r="I109" s="16"/>
      <c r="K109" s="16"/>
      <c r="M109" s="16"/>
    </row>
    <row r="110" spans="3:15" x14ac:dyDescent="0.2">
      <c r="C110" s="16"/>
      <c r="E110" s="16"/>
      <c r="G110" s="16"/>
      <c r="I110" s="16"/>
      <c r="K110" s="16"/>
      <c r="M110" s="16"/>
      <c r="O110" s="16"/>
    </row>
    <row r="111" spans="3:15" x14ac:dyDescent="0.2">
      <c r="C111" s="16"/>
      <c r="E111" s="16"/>
      <c r="G111" s="16"/>
      <c r="I111" s="16"/>
      <c r="K111" s="16"/>
      <c r="M111" s="16"/>
      <c r="O111" s="16"/>
    </row>
    <row r="112" spans="3:15" x14ac:dyDescent="0.2">
      <c r="C112" s="16"/>
      <c r="E112" s="16"/>
      <c r="G112" s="16"/>
      <c r="I112" s="16"/>
      <c r="K112" s="16"/>
      <c r="M112" s="16"/>
      <c r="O112" s="16"/>
    </row>
    <row r="113" spans="3:15" x14ac:dyDescent="0.2">
      <c r="C113" s="16"/>
      <c r="E113" s="16"/>
      <c r="G113" s="16"/>
      <c r="I113" s="16"/>
      <c r="K113" s="16"/>
      <c r="M113" s="16"/>
      <c r="O113" s="16"/>
    </row>
    <row r="114" spans="3:15" x14ac:dyDescent="0.2">
      <c r="C114" s="16"/>
      <c r="E114" s="16"/>
      <c r="G114" s="16"/>
      <c r="I114" s="16"/>
      <c r="K114" s="16"/>
      <c r="M114" s="16"/>
      <c r="O114" s="16"/>
    </row>
    <row r="115" spans="3:15" x14ac:dyDescent="0.2">
      <c r="C115" s="16"/>
      <c r="E115" s="16"/>
      <c r="G115" s="16"/>
      <c r="I115" s="16"/>
      <c r="K115" s="16"/>
      <c r="M115" s="16"/>
      <c r="O115" s="16"/>
    </row>
    <row r="116" spans="3:15" x14ac:dyDescent="0.2">
      <c r="C116" s="16"/>
      <c r="E116" s="16"/>
      <c r="G116" s="16"/>
      <c r="I116" s="16"/>
      <c r="K116" s="16"/>
      <c r="M116" s="16"/>
    </row>
    <row r="117" spans="3:15" x14ac:dyDescent="0.2">
      <c r="C117" s="16"/>
      <c r="E117" s="16"/>
      <c r="G117" s="16"/>
      <c r="I117" s="16"/>
      <c r="K117" s="16"/>
      <c r="M117" s="16"/>
      <c r="O117" s="16"/>
    </row>
    <row r="118" spans="3:15" x14ac:dyDescent="0.2">
      <c r="C118" s="16"/>
      <c r="E118" s="16"/>
      <c r="G118" s="16"/>
      <c r="I118" s="16"/>
      <c r="K118" s="16"/>
      <c r="M118" s="16"/>
      <c r="O118" s="16"/>
    </row>
    <row r="119" spans="3:15" x14ac:dyDescent="0.2">
      <c r="C119" s="16"/>
      <c r="E119" s="16"/>
      <c r="G119" s="16"/>
      <c r="I119" s="16"/>
      <c r="K119" s="16"/>
      <c r="M119" s="16"/>
      <c r="O119" s="16"/>
    </row>
    <row r="120" spans="3:15" x14ac:dyDescent="0.2">
      <c r="C120" s="16"/>
      <c r="E120" s="16"/>
      <c r="G120" s="16"/>
      <c r="I120" s="16"/>
      <c r="K120" s="16"/>
      <c r="M120" s="16"/>
      <c r="O120" s="16"/>
    </row>
    <row r="121" spans="3:15" x14ac:dyDescent="0.2">
      <c r="C121" s="16"/>
      <c r="E121" s="16"/>
      <c r="G121" s="16"/>
      <c r="I121" s="16"/>
      <c r="K121" s="16"/>
      <c r="M121" s="16"/>
      <c r="O121" s="16"/>
    </row>
    <row r="122" spans="3:15" x14ac:dyDescent="0.2">
      <c r="C122" s="16"/>
      <c r="E122" s="16"/>
      <c r="G122" s="16"/>
      <c r="I122" s="16"/>
      <c r="K122" s="16"/>
      <c r="M122" s="16"/>
      <c r="O122" s="16"/>
    </row>
    <row r="123" spans="3:15" x14ac:dyDescent="0.2">
      <c r="C123" s="16"/>
      <c r="E123" s="16"/>
      <c r="G123" s="16"/>
      <c r="I123" s="16"/>
      <c r="K123" s="16"/>
      <c r="M123" s="16"/>
    </row>
    <row r="124" spans="3:15" x14ac:dyDescent="0.2">
      <c r="C124" s="16"/>
      <c r="E124" s="16"/>
      <c r="G124" s="16"/>
      <c r="I124" s="16"/>
      <c r="K124" s="16"/>
      <c r="M124" s="16"/>
      <c r="O124" s="16"/>
    </row>
    <row r="125" spans="3:15" x14ac:dyDescent="0.2">
      <c r="C125" s="16"/>
      <c r="E125" s="16"/>
      <c r="G125" s="16"/>
      <c r="I125" s="16"/>
      <c r="K125" s="16"/>
      <c r="M125" s="16"/>
      <c r="O125" s="16"/>
    </row>
    <row r="126" spans="3:15" x14ac:dyDescent="0.2">
      <c r="C126" s="16"/>
      <c r="E126" s="16"/>
      <c r="G126" s="16"/>
      <c r="I126" s="16"/>
      <c r="K126" s="16"/>
      <c r="M126" s="16"/>
      <c r="O126" s="16"/>
    </row>
    <row r="127" spans="3:15" x14ac:dyDescent="0.2">
      <c r="C127" s="16"/>
      <c r="E127" s="16"/>
      <c r="G127" s="16"/>
      <c r="I127" s="16"/>
      <c r="K127" s="16"/>
      <c r="M127" s="16"/>
      <c r="O127" s="16"/>
    </row>
    <row r="128" spans="3:15" x14ac:dyDescent="0.2">
      <c r="C128" s="16"/>
      <c r="E128" s="16"/>
      <c r="G128" s="16"/>
      <c r="I128" s="16"/>
      <c r="K128" s="16"/>
      <c r="M128" s="16"/>
      <c r="O128" s="16"/>
    </row>
    <row r="129" spans="3:15" x14ac:dyDescent="0.2">
      <c r="C129" s="16"/>
      <c r="E129" s="16"/>
      <c r="G129" s="16"/>
      <c r="I129" s="16"/>
      <c r="K129" s="16"/>
      <c r="M129" s="16"/>
      <c r="O129" s="16"/>
    </row>
    <row r="130" spans="3:15" x14ac:dyDescent="0.2">
      <c r="C130" s="16"/>
      <c r="E130" s="16"/>
      <c r="G130" s="16"/>
      <c r="I130" s="16"/>
      <c r="K130" s="16"/>
      <c r="M130" s="16"/>
    </row>
    <row r="131" spans="3:15" x14ac:dyDescent="0.2">
      <c r="C131" s="16"/>
      <c r="E131" s="16"/>
      <c r="G131" s="16"/>
      <c r="I131" s="16"/>
      <c r="K131" s="16"/>
      <c r="M131" s="16"/>
      <c r="O131" s="16"/>
    </row>
    <row r="132" spans="3:15" x14ac:dyDescent="0.2">
      <c r="C132" s="16"/>
      <c r="E132" s="16"/>
      <c r="G132" s="16"/>
      <c r="I132" s="16"/>
      <c r="K132" s="16"/>
      <c r="M132" s="16"/>
      <c r="O132" s="16"/>
    </row>
    <row r="133" spans="3:15" x14ac:dyDescent="0.2">
      <c r="C133" s="16"/>
      <c r="E133" s="16"/>
      <c r="G133" s="16"/>
      <c r="I133" s="16"/>
      <c r="K133" s="16"/>
      <c r="M133" s="16"/>
      <c r="O133" s="16"/>
    </row>
    <row r="134" spans="3:15" x14ac:dyDescent="0.2">
      <c r="C134" s="16"/>
      <c r="E134" s="16"/>
      <c r="G134" s="16"/>
      <c r="I134" s="16"/>
      <c r="K134" s="16"/>
      <c r="M134" s="16"/>
      <c r="O134" s="16"/>
    </row>
    <row r="135" spans="3:15" x14ac:dyDescent="0.2">
      <c r="C135" s="16"/>
      <c r="E135" s="16"/>
      <c r="G135" s="16"/>
      <c r="I135" s="16"/>
      <c r="K135" s="16"/>
      <c r="M135" s="16"/>
      <c r="O135" s="16"/>
    </row>
    <row r="136" spans="3:15" x14ac:dyDescent="0.2">
      <c r="C136" s="16"/>
      <c r="E136" s="16"/>
      <c r="G136" s="16"/>
      <c r="I136" s="16"/>
      <c r="K136" s="16"/>
      <c r="M136" s="16"/>
      <c r="O136" s="16"/>
    </row>
    <row r="137" spans="3:15" x14ac:dyDescent="0.2">
      <c r="C137" s="16"/>
      <c r="E137" s="16"/>
      <c r="G137" s="16"/>
      <c r="I137" s="16"/>
      <c r="K137" s="16"/>
      <c r="M137" s="16"/>
    </row>
    <row r="138" spans="3:15" x14ac:dyDescent="0.2">
      <c r="C138" s="16"/>
      <c r="E138" s="16"/>
      <c r="G138" s="16"/>
      <c r="I138" s="16"/>
      <c r="K138" s="16"/>
      <c r="M138" s="16"/>
      <c r="O138" s="16"/>
    </row>
    <row r="139" spans="3:15" x14ac:dyDescent="0.2">
      <c r="C139" s="16"/>
      <c r="E139" s="16"/>
      <c r="G139" s="16"/>
      <c r="I139" s="16"/>
      <c r="K139" s="16"/>
      <c r="M139" s="16"/>
      <c r="O139" s="16"/>
    </row>
    <row r="140" spans="3:15" x14ac:dyDescent="0.2">
      <c r="C140" s="16"/>
      <c r="E140" s="16"/>
      <c r="G140" s="16"/>
      <c r="I140" s="16"/>
      <c r="K140" s="16"/>
      <c r="M140" s="16"/>
      <c r="O140" s="16"/>
    </row>
    <row r="141" spans="3:15" x14ac:dyDescent="0.2">
      <c r="C141" s="16"/>
      <c r="E141" s="16"/>
      <c r="G141" s="16"/>
      <c r="I141" s="16"/>
      <c r="K141" s="16"/>
      <c r="M141" s="16"/>
      <c r="O141" s="16"/>
    </row>
    <row r="142" spans="3:15" x14ac:dyDescent="0.2">
      <c r="C142" s="16"/>
      <c r="E142" s="16"/>
      <c r="G142" s="16"/>
      <c r="I142" s="16"/>
      <c r="K142" s="16"/>
      <c r="M142" s="16"/>
      <c r="O142" s="16"/>
    </row>
    <row r="143" spans="3:15" x14ac:dyDescent="0.2">
      <c r="C143" s="16"/>
      <c r="E143" s="16"/>
      <c r="G143" s="16"/>
      <c r="I143" s="16"/>
      <c r="K143" s="16"/>
      <c r="M143" s="16"/>
      <c r="O143" s="16"/>
    </row>
    <row r="144" spans="3:15" x14ac:dyDescent="0.2">
      <c r="C144" s="16"/>
      <c r="E144" s="16"/>
      <c r="G144" s="16"/>
      <c r="I144" s="16"/>
      <c r="K144" s="16"/>
      <c r="M144" s="16"/>
    </row>
    <row r="145" spans="3:15" x14ac:dyDescent="0.2">
      <c r="C145" s="16"/>
      <c r="E145" s="16"/>
      <c r="G145" s="16"/>
      <c r="I145" s="16"/>
      <c r="K145" s="16"/>
      <c r="M145" s="16"/>
      <c r="O145" s="16"/>
    </row>
    <row r="146" spans="3:15" x14ac:dyDescent="0.2">
      <c r="C146" s="16"/>
      <c r="E146" s="16"/>
      <c r="G146" s="16"/>
      <c r="I146" s="16"/>
      <c r="K146" s="16"/>
      <c r="M146" s="16"/>
      <c r="O146" s="16"/>
    </row>
    <row r="147" spans="3:15" x14ac:dyDescent="0.2">
      <c r="C147" s="16"/>
      <c r="E147" s="16"/>
      <c r="G147" s="16"/>
      <c r="I147" s="16"/>
      <c r="K147" s="16"/>
      <c r="M147" s="16"/>
      <c r="O147" s="16"/>
    </row>
    <row r="148" spans="3:15" x14ac:dyDescent="0.2">
      <c r="C148" s="16"/>
      <c r="E148" s="16"/>
      <c r="G148" s="16"/>
      <c r="I148" s="16"/>
      <c r="K148" s="16"/>
      <c r="M148" s="16"/>
      <c r="O148" s="16"/>
    </row>
    <row r="149" spans="3:15" x14ac:dyDescent="0.2">
      <c r="C149" s="16"/>
      <c r="E149" s="16"/>
      <c r="G149" s="16"/>
      <c r="I149" s="16"/>
      <c r="K149" s="16"/>
      <c r="M149" s="16"/>
      <c r="O149" s="16"/>
    </row>
    <row r="150" spans="3:15" x14ac:dyDescent="0.2">
      <c r="C150" s="16"/>
      <c r="E150" s="16"/>
      <c r="G150" s="16"/>
      <c r="I150" s="16"/>
      <c r="K150" s="16"/>
      <c r="M150" s="16"/>
      <c r="O150" s="16"/>
    </row>
    <row r="151" spans="3:15" x14ac:dyDescent="0.2">
      <c r="C151" s="16"/>
      <c r="E151" s="16"/>
      <c r="G151" s="16"/>
      <c r="I151" s="16"/>
      <c r="K151" s="16"/>
      <c r="M151" s="16"/>
    </row>
    <row r="152" spans="3:15" x14ac:dyDescent="0.2">
      <c r="C152" s="16"/>
      <c r="E152" s="16"/>
      <c r="G152" s="16"/>
      <c r="I152" s="16"/>
      <c r="K152" s="16"/>
      <c r="M152" s="16"/>
      <c r="O152" s="16"/>
    </row>
    <row r="153" spans="3:15" x14ac:dyDescent="0.2">
      <c r="C153" s="16"/>
      <c r="E153" s="16"/>
      <c r="G153" s="16"/>
      <c r="I153" s="16"/>
      <c r="K153" s="16"/>
      <c r="M153" s="16"/>
      <c r="O153" s="16"/>
    </row>
    <row r="154" spans="3:15" x14ac:dyDescent="0.2">
      <c r="C154" s="16"/>
      <c r="E154" s="16"/>
      <c r="G154" s="16"/>
      <c r="I154" s="16"/>
      <c r="K154" s="16"/>
      <c r="M154" s="16"/>
      <c r="O154" s="16"/>
    </row>
    <row r="155" spans="3:15" x14ac:dyDescent="0.2">
      <c r="C155" s="16"/>
      <c r="E155" s="16"/>
      <c r="G155" s="16"/>
      <c r="I155" s="16"/>
      <c r="K155" s="16"/>
      <c r="M155" s="16"/>
      <c r="O155" s="16"/>
    </row>
    <row r="156" spans="3:15" x14ac:dyDescent="0.2">
      <c r="C156" s="16"/>
      <c r="E156" s="16"/>
      <c r="G156" s="16"/>
      <c r="I156" s="16"/>
      <c r="K156" s="16"/>
      <c r="M156" s="16"/>
      <c r="O156" s="16"/>
    </row>
    <row r="157" spans="3:15" x14ac:dyDescent="0.2">
      <c r="C157" s="16"/>
      <c r="E157" s="16"/>
      <c r="G157" s="16"/>
      <c r="I157" s="16"/>
      <c r="K157" s="16"/>
      <c r="M157" s="16"/>
      <c r="O157" s="16"/>
    </row>
  </sheetData>
  <sheetProtection algorithmName="SHA-512" hashValue="4/oEn1NqdZ7vfv/CtMD8BG8Jg5ey5mpycJw8jNjqCds62BT4JHLhM7r9SwEd9f2wM6e/sel3idSmFe//PYdeYw==" saltValue="nPf4LJl521knuGci2aIsmQ==" spinCount="100000" sheet="1" objects="1" scenarios="1"/>
  <mergeCells count="12">
    <mergeCell ref="M1:N1"/>
    <mergeCell ref="C46:D46"/>
    <mergeCell ref="E46:F46"/>
    <mergeCell ref="G46:H46"/>
    <mergeCell ref="I46:J46"/>
    <mergeCell ref="K46:L46"/>
    <mergeCell ref="M46:N46"/>
    <mergeCell ref="C1:D1"/>
    <mergeCell ref="E1:F1"/>
    <mergeCell ref="G1:H1"/>
    <mergeCell ref="I1:J1"/>
    <mergeCell ref="K1:L1"/>
  </mergeCells>
  <phoneticPr fontId="0" type="noConversion"/>
  <dataValidations count="1">
    <dataValidation type="decimal" allowBlank="1" showInputMessage="1" showErrorMessage="1" sqref="C49:C80 E49:E80 G49:G80 I49:I80 K49:K80 M49:M80 M4:M35 K4:K35 I4:I35 G4:G35 E4:E35 C4:C35">
      <formula1>0</formula1>
      <formula2>5</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workbookViewId="0"/>
  </sheetViews>
  <sheetFormatPr defaultRowHeight="12.75" x14ac:dyDescent="0.2"/>
  <cols>
    <col min="1" max="1" width="18.7109375" style="4" customWidth="1"/>
    <col min="2" max="2" width="41.7109375" style="32" customWidth="1"/>
    <col min="3" max="14" width="5.7109375" style="4" customWidth="1"/>
    <col min="15" max="15" width="174" style="4" customWidth="1"/>
    <col min="16" max="16384" width="9.140625" style="4"/>
  </cols>
  <sheetData>
    <row r="1" spans="1:15" x14ac:dyDescent="0.2">
      <c r="A1" s="49" t="s">
        <v>149</v>
      </c>
      <c r="B1" s="45"/>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A2" s="36"/>
      <c r="B2" s="45"/>
      <c r="C2" s="51" t="s">
        <v>27</v>
      </c>
      <c r="D2" s="51" t="s">
        <v>28</v>
      </c>
      <c r="E2" s="51" t="s">
        <v>27</v>
      </c>
      <c r="F2" s="51" t="s">
        <v>28</v>
      </c>
      <c r="G2" s="51" t="s">
        <v>27</v>
      </c>
      <c r="H2" s="51" t="s">
        <v>28</v>
      </c>
      <c r="I2" s="51" t="s">
        <v>27</v>
      </c>
      <c r="J2" s="51" t="s">
        <v>28</v>
      </c>
      <c r="K2" s="51" t="s">
        <v>27</v>
      </c>
      <c r="L2" s="51" t="s">
        <v>28</v>
      </c>
      <c r="M2" s="51" t="s">
        <v>27</v>
      </c>
      <c r="N2" s="51" t="s">
        <v>28</v>
      </c>
      <c r="O2" s="14"/>
    </row>
    <row r="3" spans="1:15" x14ac:dyDescent="0.2">
      <c r="A3" s="36" t="s">
        <v>86</v>
      </c>
      <c r="B3" s="45"/>
      <c r="C3" s="13"/>
      <c r="D3" s="40">
        <f>SUM(C4:C6)/(COUNTIF(C4:C6,"&gt;0")+0.00000001)</f>
        <v>0</v>
      </c>
      <c r="E3" s="13"/>
      <c r="F3" s="40">
        <f>SUM(E4:E6)/(COUNTIF(E4:E6,"&gt;0")+0.00000001)</f>
        <v>0</v>
      </c>
      <c r="G3" s="13"/>
      <c r="H3" s="40">
        <f>SUM(G4:G6)/(COUNTIF(G4:G6,"&gt;0")+0.00000001)</f>
        <v>0</v>
      </c>
      <c r="I3" s="13"/>
      <c r="J3" s="40">
        <f>SUM(I4:I6)/(COUNTIF(I4:I6,"&gt;0")+0.00000001)</f>
        <v>0</v>
      </c>
      <c r="K3" s="13"/>
      <c r="L3" s="40">
        <f>SUM(K4:K6)/(COUNTIF(K4:K6,"&gt;0")+0.00000001)</f>
        <v>0</v>
      </c>
      <c r="M3" s="13"/>
      <c r="N3" s="40">
        <f>SUM(M4:M6)/(COUNTIF(M4:M6,"&gt;0")+0.00000001)</f>
        <v>0</v>
      </c>
      <c r="O3" s="14"/>
    </row>
    <row r="4" spans="1:15" x14ac:dyDescent="0.2">
      <c r="A4" s="36"/>
      <c r="B4" s="45" t="s">
        <v>305</v>
      </c>
      <c r="C4" s="14"/>
      <c r="D4" s="35"/>
      <c r="E4" s="14"/>
      <c r="F4" s="35"/>
      <c r="G4" s="14"/>
      <c r="H4" s="35"/>
      <c r="I4" s="14"/>
      <c r="J4" s="35"/>
      <c r="K4" s="14"/>
      <c r="L4" s="35"/>
      <c r="M4" s="14"/>
      <c r="N4" s="35"/>
      <c r="O4" s="14"/>
    </row>
    <row r="5" spans="1:15" ht="12.75" customHeight="1" x14ac:dyDescent="0.2">
      <c r="A5" s="36"/>
      <c r="B5" s="45" t="s">
        <v>306</v>
      </c>
      <c r="C5" s="14"/>
      <c r="D5" s="35"/>
      <c r="E5" s="14"/>
      <c r="F5" s="35"/>
      <c r="G5" s="14"/>
      <c r="H5" s="35"/>
      <c r="I5" s="14"/>
      <c r="J5" s="35"/>
      <c r="K5" s="14"/>
      <c r="L5" s="35"/>
      <c r="M5" s="14"/>
      <c r="N5" s="35"/>
      <c r="O5" s="14"/>
    </row>
    <row r="6" spans="1:15" ht="25.5" x14ac:dyDescent="0.2">
      <c r="A6" s="36"/>
      <c r="B6" s="45" t="s">
        <v>307</v>
      </c>
      <c r="C6" s="14"/>
      <c r="D6" s="35"/>
      <c r="E6" s="14"/>
      <c r="F6" s="35"/>
      <c r="G6" s="14"/>
      <c r="H6" s="35"/>
      <c r="I6" s="14"/>
      <c r="J6" s="35"/>
      <c r="K6" s="14"/>
      <c r="L6" s="35"/>
      <c r="M6" s="14"/>
      <c r="N6" s="35"/>
      <c r="O6" s="14"/>
    </row>
    <row r="7" spans="1:15" x14ac:dyDescent="0.2">
      <c r="A7" s="36" t="s">
        <v>87</v>
      </c>
      <c r="B7" s="45"/>
      <c r="C7" s="13"/>
      <c r="D7" s="40">
        <f>SUM(C8:C18)/(COUNTIF(C8:C18,"&gt;0")+0.00000001)</f>
        <v>0</v>
      </c>
      <c r="E7" s="13"/>
      <c r="F7" s="40">
        <f>SUM(E8:E18)/(COUNTIF(E8:E18,"&gt;0")+0.00000001)</f>
        <v>0</v>
      </c>
      <c r="G7" s="13"/>
      <c r="H7" s="40">
        <f>SUM(G8:G18)/(COUNTIF(G8:G18,"&gt;0")+0.00000001)</f>
        <v>0</v>
      </c>
      <c r="I7" s="13"/>
      <c r="J7" s="40">
        <f>SUM(I8:I18)/(COUNTIF(I8:I18,"&gt;0")+0.00000001)</f>
        <v>0</v>
      </c>
      <c r="K7" s="13"/>
      <c r="L7" s="40">
        <f>SUM(K8:K18)/(COUNTIF(K8:K18,"&gt;0")+0.00000001)</f>
        <v>0</v>
      </c>
      <c r="M7" s="13"/>
      <c r="N7" s="40">
        <f>SUM(M8:M18)/(COUNTIF(M8:M18,"&gt;0")+0.00000001)</f>
        <v>0</v>
      </c>
      <c r="O7" s="14"/>
    </row>
    <row r="8" spans="1:15" ht="51" x14ac:dyDescent="0.2">
      <c r="A8" s="36"/>
      <c r="B8" s="45" t="s">
        <v>308</v>
      </c>
      <c r="C8" s="14"/>
      <c r="D8" s="35"/>
      <c r="E8" s="14"/>
      <c r="F8" s="35"/>
      <c r="G8" s="14"/>
      <c r="H8" s="35"/>
      <c r="I8" s="14"/>
      <c r="J8" s="35"/>
      <c r="K8" s="14"/>
      <c r="L8" s="35"/>
      <c r="M8" s="14"/>
      <c r="N8" s="35"/>
      <c r="O8" s="14"/>
    </row>
    <row r="9" spans="1:15" x14ac:dyDescent="0.2">
      <c r="A9" s="36"/>
      <c r="B9" s="45" t="s">
        <v>309</v>
      </c>
      <c r="C9" s="14"/>
      <c r="D9" s="35"/>
      <c r="E9" s="14"/>
      <c r="F9" s="35"/>
      <c r="G9" s="14"/>
      <c r="H9" s="35"/>
      <c r="I9" s="14"/>
      <c r="J9" s="35"/>
      <c r="K9" s="14"/>
      <c r="L9" s="35"/>
      <c r="M9" s="14"/>
      <c r="N9" s="35"/>
      <c r="O9" s="14"/>
    </row>
    <row r="10" spans="1:15" ht="25.5" x14ac:dyDescent="0.2">
      <c r="A10" s="36"/>
      <c r="B10" s="45" t="s">
        <v>310</v>
      </c>
      <c r="C10" s="14"/>
      <c r="D10" s="35"/>
      <c r="E10" s="14"/>
      <c r="F10" s="35"/>
      <c r="G10" s="14"/>
      <c r="H10" s="35"/>
      <c r="I10" s="14"/>
      <c r="J10" s="35"/>
      <c r="K10" s="14"/>
      <c r="L10" s="35"/>
      <c r="M10" s="14"/>
      <c r="N10" s="35"/>
      <c r="O10" s="14"/>
    </row>
    <row r="11" spans="1:15" ht="38.25" x14ac:dyDescent="0.2">
      <c r="A11" s="36"/>
      <c r="B11" s="45" t="s">
        <v>311</v>
      </c>
      <c r="C11" s="14"/>
      <c r="D11" s="35"/>
      <c r="E11" s="14"/>
      <c r="F11" s="35"/>
      <c r="G11" s="14"/>
      <c r="H11" s="35"/>
      <c r="I11" s="14"/>
      <c r="J11" s="35"/>
      <c r="K11" s="14"/>
      <c r="L11" s="35"/>
      <c r="M11" s="14"/>
      <c r="N11" s="35"/>
      <c r="O11" s="14"/>
    </row>
    <row r="12" spans="1:15" ht="25.5" x14ac:dyDescent="0.2">
      <c r="A12" s="36"/>
      <c r="B12" s="45" t="s">
        <v>312</v>
      </c>
      <c r="C12" s="14"/>
      <c r="D12" s="35"/>
      <c r="E12" s="14"/>
      <c r="F12" s="35"/>
      <c r="G12" s="14"/>
      <c r="H12" s="35"/>
      <c r="I12" s="14"/>
      <c r="J12" s="35"/>
      <c r="K12" s="14"/>
      <c r="L12" s="35"/>
      <c r="M12" s="14"/>
      <c r="N12" s="35"/>
      <c r="O12" s="14"/>
    </row>
    <row r="13" spans="1:15" x14ac:dyDescent="0.2">
      <c r="A13" s="36"/>
      <c r="B13" s="45" t="s">
        <v>313</v>
      </c>
      <c r="C13" s="14"/>
      <c r="D13" s="35"/>
      <c r="E13" s="14"/>
      <c r="F13" s="35"/>
      <c r="G13" s="14"/>
      <c r="H13" s="35"/>
      <c r="I13" s="14"/>
      <c r="J13" s="35"/>
      <c r="K13" s="14"/>
      <c r="L13" s="35"/>
      <c r="M13" s="14"/>
      <c r="N13" s="35"/>
      <c r="O13" s="14"/>
    </row>
    <row r="14" spans="1:15" x14ac:dyDescent="0.2">
      <c r="A14" s="36"/>
      <c r="B14" s="45" t="s">
        <v>314</v>
      </c>
      <c r="C14" s="14"/>
      <c r="D14" s="35"/>
      <c r="E14" s="14"/>
      <c r="F14" s="35"/>
      <c r="G14" s="14"/>
      <c r="H14" s="35"/>
      <c r="I14" s="14"/>
      <c r="J14" s="35"/>
      <c r="K14" s="14"/>
      <c r="L14" s="35"/>
      <c r="M14" s="14"/>
      <c r="N14" s="35"/>
      <c r="O14" s="14"/>
    </row>
    <row r="15" spans="1:15" x14ac:dyDescent="0.2">
      <c r="A15" s="36"/>
      <c r="B15" s="45" t="s">
        <v>315</v>
      </c>
      <c r="C15" s="14"/>
      <c r="D15" s="35"/>
      <c r="E15" s="14"/>
      <c r="F15" s="35"/>
      <c r="G15" s="14"/>
      <c r="H15" s="35"/>
      <c r="I15" s="14"/>
      <c r="J15" s="35"/>
      <c r="K15" s="14"/>
      <c r="L15" s="35"/>
      <c r="M15" s="14"/>
      <c r="N15" s="35"/>
      <c r="O15" s="14"/>
    </row>
    <row r="16" spans="1:15" x14ac:dyDescent="0.2">
      <c r="A16" s="36"/>
      <c r="B16" s="45" t="s">
        <v>316</v>
      </c>
      <c r="C16" s="14"/>
      <c r="D16" s="35"/>
      <c r="E16" s="14"/>
      <c r="F16" s="35"/>
      <c r="G16" s="14"/>
      <c r="H16" s="35"/>
      <c r="I16" s="14"/>
      <c r="J16" s="35"/>
      <c r="K16" s="14"/>
      <c r="L16" s="35"/>
      <c r="M16" s="14"/>
      <c r="N16" s="35"/>
      <c r="O16" s="14"/>
    </row>
    <row r="17" spans="1:15" ht="25.5" x14ac:dyDescent="0.2">
      <c r="A17" s="36"/>
      <c r="B17" s="45" t="s">
        <v>317</v>
      </c>
      <c r="C17" s="14"/>
      <c r="D17" s="35"/>
      <c r="E17" s="14"/>
      <c r="F17" s="35"/>
      <c r="G17" s="14"/>
      <c r="H17" s="35"/>
      <c r="I17" s="14"/>
      <c r="J17" s="35"/>
      <c r="K17" s="14"/>
      <c r="L17" s="35"/>
      <c r="M17" s="14"/>
      <c r="N17" s="35"/>
      <c r="O17" s="14"/>
    </row>
    <row r="18" spans="1:15" ht="25.5" x14ac:dyDescent="0.2">
      <c r="A18" s="36"/>
      <c r="B18" s="45" t="s">
        <v>318</v>
      </c>
      <c r="C18" s="14"/>
      <c r="D18" s="35"/>
      <c r="E18" s="14"/>
      <c r="F18" s="35"/>
      <c r="G18" s="14"/>
      <c r="H18" s="35"/>
      <c r="I18" s="14"/>
      <c r="J18" s="35"/>
      <c r="K18" s="14"/>
      <c r="L18" s="35"/>
      <c r="M18" s="14"/>
      <c r="N18" s="35"/>
      <c r="O18" s="14"/>
    </row>
    <row r="19" spans="1:15" x14ac:dyDescent="0.2">
      <c r="A19" s="36" t="s">
        <v>0</v>
      </c>
      <c r="B19" s="45"/>
      <c r="C19" s="13"/>
      <c r="D19" s="40">
        <f>SUM(C20:C29)/(COUNTIF(C20:C29,"&gt;0")+0.00000001)</f>
        <v>0</v>
      </c>
      <c r="E19" s="13"/>
      <c r="F19" s="40">
        <f>SUM(E20:E29)/(COUNTIF(E20:E29,"&gt;0")+0.00000001)</f>
        <v>0</v>
      </c>
      <c r="G19" s="13"/>
      <c r="H19" s="40">
        <f>SUM(G20:G29)/(COUNTIF(G20:G29,"&gt;0")+0.00000001)</f>
        <v>0</v>
      </c>
      <c r="I19" s="13"/>
      <c r="J19" s="40">
        <f>SUM(I20:I29)/(COUNTIF(I20:I29,"&gt;0")+0.00000001)</f>
        <v>0</v>
      </c>
      <c r="K19" s="13"/>
      <c r="L19" s="40">
        <f>SUM(K20:K29)/(COUNTIF(K20:K29,"&gt;0")+0.00000001)</f>
        <v>0</v>
      </c>
      <c r="M19" s="13"/>
      <c r="N19" s="40">
        <f>SUM(M20:M29)/(COUNTIF(M20:M29,"&gt;0")+0.00000001)</f>
        <v>0</v>
      </c>
      <c r="O19" s="14"/>
    </row>
    <row r="20" spans="1:15" x14ac:dyDescent="0.2">
      <c r="A20" s="36"/>
      <c r="B20" s="45" t="s">
        <v>319</v>
      </c>
      <c r="C20" s="14"/>
      <c r="D20" s="35"/>
      <c r="E20" s="14"/>
      <c r="F20" s="35"/>
      <c r="G20" s="14"/>
      <c r="H20" s="35"/>
      <c r="I20" s="14"/>
      <c r="J20" s="35"/>
      <c r="K20" s="14"/>
      <c r="L20" s="35"/>
      <c r="M20" s="14"/>
      <c r="N20" s="35"/>
      <c r="O20" s="14"/>
    </row>
    <row r="21" spans="1:15" ht="25.5" x14ac:dyDescent="0.2">
      <c r="A21" s="36"/>
      <c r="B21" s="45" t="s">
        <v>338</v>
      </c>
      <c r="C21" s="14"/>
      <c r="D21" s="35"/>
      <c r="E21" s="14"/>
      <c r="F21" s="35"/>
      <c r="G21" s="14"/>
      <c r="H21" s="35"/>
      <c r="I21" s="14"/>
      <c r="J21" s="35"/>
      <c r="K21" s="14"/>
      <c r="L21" s="35"/>
      <c r="M21" s="14"/>
      <c r="N21" s="35"/>
      <c r="O21" s="14"/>
    </row>
    <row r="22" spans="1:15" x14ac:dyDescent="0.2">
      <c r="A22" s="36"/>
      <c r="B22" s="45" t="s">
        <v>320</v>
      </c>
      <c r="C22" s="14"/>
      <c r="D22" s="35"/>
      <c r="E22" s="14"/>
      <c r="F22" s="35"/>
      <c r="G22" s="14"/>
      <c r="H22" s="35"/>
      <c r="I22" s="14"/>
      <c r="J22" s="35"/>
      <c r="K22" s="14"/>
      <c r="L22" s="35"/>
      <c r="M22" s="14"/>
      <c r="N22" s="35"/>
      <c r="O22" s="14"/>
    </row>
    <row r="23" spans="1:15" x14ac:dyDescent="0.2">
      <c r="A23" s="36"/>
      <c r="B23" s="45" t="s">
        <v>321</v>
      </c>
      <c r="C23" s="14"/>
      <c r="D23" s="35"/>
      <c r="E23" s="14"/>
      <c r="F23" s="35"/>
      <c r="G23" s="14"/>
      <c r="H23" s="35"/>
      <c r="I23" s="14"/>
      <c r="J23" s="35"/>
      <c r="K23" s="14"/>
      <c r="L23" s="35"/>
      <c r="M23" s="14"/>
      <c r="N23" s="35"/>
      <c r="O23" s="14"/>
    </row>
    <row r="24" spans="1:15" ht="25.5" x14ac:dyDescent="0.2">
      <c r="A24" s="36"/>
      <c r="B24" s="45" t="s">
        <v>322</v>
      </c>
      <c r="C24" s="14"/>
      <c r="D24" s="35"/>
      <c r="E24" s="14"/>
      <c r="F24" s="35"/>
      <c r="G24" s="14"/>
      <c r="H24" s="35"/>
      <c r="I24" s="14"/>
      <c r="J24" s="35"/>
      <c r="K24" s="14"/>
      <c r="L24" s="35"/>
      <c r="M24" s="14"/>
      <c r="N24" s="35"/>
      <c r="O24" s="14"/>
    </row>
    <row r="25" spans="1:15" x14ac:dyDescent="0.2">
      <c r="A25" s="36"/>
      <c r="B25" s="45" t="s">
        <v>323</v>
      </c>
      <c r="C25" s="14"/>
      <c r="D25" s="35"/>
      <c r="E25" s="14"/>
      <c r="F25" s="35"/>
      <c r="G25" s="14"/>
      <c r="H25" s="35"/>
      <c r="I25" s="14"/>
      <c r="J25" s="35"/>
      <c r="K25" s="14"/>
      <c r="L25" s="35"/>
      <c r="M25" s="14"/>
      <c r="N25" s="35"/>
      <c r="O25" s="14"/>
    </row>
    <row r="26" spans="1:15" ht="25.5" x14ac:dyDescent="0.2">
      <c r="A26" s="36"/>
      <c r="B26" s="45" t="s">
        <v>324</v>
      </c>
      <c r="C26" s="14"/>
      <c r="D26" s="35"/>
      <c r="E26" s="14"/>
      <c r="F26" s="35"/>
      <c r="G26" s="14"/>
      <c r="H26" s="35"/>
      <c r="I26" s="14"/>
      <c r="J26" s="35"/>
      <c r="K26" s="14"/>
      <c r="L26" s="35"/>
      <c r="M26" s="14"/>
      <c r="N26" s="35"/>
      <c r="O26" s="14"/>
    </row>
    <row r="27" spans="1:15" ht="25.5" x14ac:dyDescent="0.2">
      <c r="A27" s="36"/>
      <c r="B27" s="45" t="s">
        <v>325</v>
      </c>
      <c r="C27" s="14"/>
      <c r="D27" s="35"/>
      <c r="E27" s="14"/>
      <c r="F27" s="35"/>
      <c r="G27" s="14"/>
      <c r="H27" s="35"/>
      <c r="I27" s="14"/>
      <c r="J27" s="35"/>
      <c r="K27" s="14"/>
      <c r="L27" s="35"/>
      <c r="M27" s="14"/>
      <c r="N27" s="35"/>
      <c r="O27" s="14"/>
    </row>
    <row r="28" spans="1:15" x14ac:dyDescent="0.2">
      <c r="A28" s="36"/>
      <c r="B28" s="45" t="s">
        <v>326</v>
      </c>
      <c r="C28" s="14"/>
      <c r="D28" s="35"/>
      <c r="E28" s="14"/>
      <c r="F28" s="35"/>
      <c r="G28" s="14"/>
      <c r="H28" s="35"/>
      <c r="I28" s="14"/>
      <c r="J28" s="35"/>
      <c r="K28" s="14"/>
      <c r="L28" s="35"/>
      <c r="M28" s="14"/>
      <c r="N28" s="35"/>
      <c r="O28" s="14"/>
    </row>
    <row r="29" spans="1:15" x14ac:dyDescent="0.2">
      <c r="A29" s="36"/>
      <c r="B29" s="45" t="s">
        <v>327</v>
      </c>
      <c r="C29" s="14"/>
      <c r="D29" s="35"/>
      <c r="E29" s="14"/>
      <c r="F29" s="35"/>
      <c r="G29" s="14"/>
      <c r="H29" s="35"/>
      <c r="I29" s="14"/>
      <c r="J29" s="35"/>
      <c r="K29" s="14"/>
      <c r="L29" s="35"/>
      <c r="M29" s="14"/>
      <c r="N29" s="35"/>
      <c r="O29" s="14"/>
    </row>
    <row r="30" spans="1:15" x14ac:dyDescent="0.2">
      <c r="A30" s="36" t="s">
        <v>156</v>
      </c>
      <c r="B30" s="45"/>
      <c r="C30" s="13"/>
      <c r="D30" s="40">
        <f>SUM(C31:C40)/(COUNTIF(C31:C40,"&gt;0")+0.00000001)</f>
        <v>0</v>
      </c>
      <c r="E30" s="13"/>
      <c r="F30" s="40">
        <f>SUM(E31:E40)/(COUNTIF(E31:E40,"&gt;0")+0.00000001)</f>
        <v>0</v>
      </c>
      <c r="G30" s="13"/>
      <c r="H30" s="40">
        <f>SUM(G31:G40)/(COUNTIF(G31:G40,"&gt;0")+0.00000001)</f>
        <v>0</v>
      </c>
      <c r="I30" s="13"/>
      <c r="J30" s="40">
        <f>SUM(I31:I40)/(COUNTIF(I31:I40,"&gt;0")+0.00000001)</f>
        <v>0</v>
      </c>
      <c r="K30" s="13"/>
      <c r="L30" s="40">
        <f>SUM(K31:K40)/(COUNTIF(K31:K40,"&gt;0")+0.00000001)</f>
        <v>0</v>
      </c>
      <c r="M30" s="13"/>
      <c r="N30" s="40">
        <f>SUM(M31:M40)/(COUNTIF(M31:M40,"&gt;0")+0.00000001)</f>
        <v>0</v>
      </c>
      <c r="O30" s="14"/>
    </row>
    <row r="31" spans="1:15" x14ac:dyDescent="0.2">
      <c r="A31" s="36"/>
      <c r="B31" s="45" t="s">
        <v>319</v>
      </c>
      <c r="C31" s="14"/>
      <c r="D31" s="35"/>
      <c r="E31" s="14"/>
      <c r="F31" s="35"/>
      <c r="G31" s="14"/>
      <c r="H31" s="35"/>
      <c r="I31" s="14"/>
      <c r="J31" s="35"/>
      <c r="K31" s="14"/>
      <c r="L31" s="35"/>
      <c r="M31" s="14"/>
      <c r="N31" s="35"/>
      <c r="O31" s="14"/>
    </row>
    <row r="32" spans="1:15" ht="25.5" x14ac:dyDescent="0.2">
      <c r="A32" s="36"/>
      <c r="B32" s="45" t="s">
        <v>333</v>
      </c>
      <c r="C32" s="14"/>
      <c r="D32" s="35"/>
      <c r="E32" s="14"/>
      <c r="F32" s="35"/>
      <c r="G32" s="14"/>
      <c r="H32" s="35"/>
      <c r="I32" s="14"/>
      <c r="J32" s="35"/>
      <c r="K32" s="14"/>
      <c r="L32" s="35"/>
      <c r="M32" s="14"/>
      <c r="N32" s="35"/>
      <c r="O32" s="14"/>
    </row>
    <row r="33" spans="1:15" ht="25.5" x14ac:dyDescent="0.2">
      <c r="A33" s="36"/>
      <c r="B33" s="45" t="s">
        <v>334</v>
      </c>
      <c r="C33" s="14"/>
      <c r="D33" s="35"/>
      <c r="E33" s="14"/>
      <c r="F33" s="35"/>
      <c r="G33" s="14"/>
      <c r="H33" s="35"/>
      <c r="I33" s="14"/>
      <c r="J33" s="35"/>
      <c r="K33" s="14"/>
      <c r="L33" s="35"/>
      <c r="M33" s="14"/>
      <c r="N33" s="35"/>
      <c r="O33" s="14"/>
    </row>
    <row r="34" spans="1:15" ht="25.5" x14ac:dyDescent="0.2">
      <c r="A34" s="36"/>
      <c r="B34" s="45" t="s">
        <v>328</v>
      </c>
      <c r="C34" s="14"/>
      <c r="D34" s="35"/>
      <c r="E34" s="14"/>
      <c r="F34" s="35"/>
      <c r="G34" s="14"/>
      <c r="H34" s="35"/>
      <c r="I34" s="14"/>
      <c r="J34" s="35"/>
      <c r="K34" s="14"/>
      <c r="L34" s="35"/>
      <c r="M34" s="14"/>
      <c r="N34" s="35"/>
      <c r="O34" s="14"/>
    </row>
    <row r="35" spans="1:15" ht="25.5" x14ac:dyDescent="0.2">
      <c r="A35" s="36"/>
      <c r="B35" s="45" t="s">
        <v>335</v>
      </c>
      <c r="C35" s="14"/>
      <c r="D35" s="35"/>
      <c r="E35" s="14"/>
      <c r="F35" s="35"/>
      <c r="G35" s="14"/>
      <c r="H35" s="35"/>
      <c r="I35" s="14"/>
      <c r="J35" s="35"/>
      <c r="K35" s="14"/>
      <c r="L35" s="35"/>
      <c r="M35" s="14"/>
      <c r="N35" s="35"/>
      <c r="O35" s="14"/>
    </row>
    <row r="36" spans="1:15" x14ac:dyDescent="0.2">
      <c r="A36" s="36"/>
      <c r="B36" s="45" t="s">
        <v>337</v>
      </c>
      <c r="C36" s="14"/>
      <c r="D36" s="35"/>
      <c r="E36" s="14"/>
      <c r="F36" s="35"/>
      <c r="G36" s="14"/>
      <c r="H36" s="35"/>
      <c r="I36" s="14"/>
      <c r="J36" s="35"/>
      <c r="K36" s="14"/>
      <c r="L36" s="35"/>
      <c r="M36" s="14"/>
      <c r="N36" s="35"/>
      <c r="O36" s="14"/>
    </row>
    <row r="37" spans="1:15" ht="25.5" x14ac:dyDescent="0.2">
      <c r="A37" s="36"/>
      <c r="B37" s="45" t="s">
        <v>336</v>
      </c>
      <c r="C37" s="14"/>
      <c r="D37" s="35"/>
      <c r="E37" s="14"/>
      <c r="F37" s="35"/>
      <c r="G37" s="14"/>
      <c r="H37" s="35"/>
      <c r="I37" s="14"/>
      <c r="J37" s="35"/>
      <c r="K37" s="14"/>
      <c r="L37" s="35"/>
      <c r="M37" s="14"/>
      <c r="N37" s="35"/>
      <c r="O37" s="14"/>
    </row>
    <row r="38" spans="1:15" x14ac:dyDescent="0.2">
      <c r="A38" s="36"/>
      <c r="B38" s="45" t="s">
        <v>329</v>
      </c>
      <c r="C38" s="14"/>
      <c r="D38" s="35"/>
      <c r="E38" s="14"/>
      <c r="F38" s="35"/>
      <c r="G38" s="14"/>
      <c r="H38" s="35"/>
      <c r="I38" s="14"/>
      <c r="J38" s="35"/>
      <c r="K38" s="14"/>
      <c r="L38" s="35"/>
      <c r="M38" s="14"/>
      <c r="N38" s="35"/>
      <c r="O38" s="14"/>
    </row>
    <row r="39" spans="1:15" x14ac:dyDescent="0.2">
      <c r="A39" s="36"/>
      <c r="B39" s="45" t="s">
        <v>330</v>
      </c>
      <c r="C39" s="14"/>
      <c r="D39" s="35"/>
      <c r="E39" s="14"/>
      <c r="F39" s="35"/>
      <c r="G39" s="14"/>
      <c r="H39" s="35"/>
      <c r="I39" s="14"/>
      <c r="J39" s="35"/>
      <c r="K39" s="14"/>
      <c r="L39" s="35"/>
      <c r="M39" s="14"/>
      <c r="N39" s="35"/>
      <c r="O39" s="14"/>
    </row>
    <row r="40" spans="1:15" x14ac:dyDescent="0.2">
      <c r="A40" s="36"/>
      <c r="B40" s="45" t="s">
        <v>327</v>
      </c>
      <c r="C40" s="14"/>
      <c r="D40" s="35"/>
      <c r="E40" s="14"/>
      <c r="F40" s="35"/>
      <c r="G40" s="14"/>
      <c r="H40" s="35"/>
      <c r="I40" s="14"/>
      <c r="J40" s="35"/>
      <c r="K40" s="14"/>
      <c r="L40" s="35"/>
      <c r="M40" s="14"/>
      <c r="N40" s="35"/>
      <c r="O40" s="14"/>
    </row>
    <row r="41" spans="1:15" x14ac:dyDescent="0.2">
      <c r="A41" s="36" t="s">
        <v>1</v>
      </c>
      <c r="B41" s="45"/>
      <c r="C41" s="13"/>
      <c r="D41" s="40">
        <f>SUM(C42:C46)/(COUNTIF(C42:C46,"&gt;0")+0.00000001)</f>
        <v>0</v>
      </c>
      <c r="E41" s="13"/>
      <c r="F41" s="40">
        <f>SUM(E42:E46)/(COUNTIF(E42:E46,"&gt;0")+0.00000001)</f>
        <v>0</v>
      </c>
      <c r="G41" s="13"/>
      <c r="H41" s="40">
        <f>SUM(G42:G46)/(COUNTIF(G42:G46,"&gt;0")+0.00000001)</f>
        <v>0</v>
      </c>
      <c r="I41" s="13"/>
      <c r="J41" s="40">
        <f>SUM(I42:I46)/(COUNTIF(I42:I46,"&gt;0")+0.00000001)</f>
        <v>0</v>
      </c>
      <c r="K41" s="13"/>
      <c r="L41" s="40">
        <f>SUM(K42:K46)/(COUNTIF(K42:K46,"&gt;0")+0.00000001)</f>
        <v>0</v>
      </c>
      <c r="M41" s="13"/>
      <c r="N41" s="40">
        <f>SUM(M42:M46)/(COUNTIF(M42:M46,"&gt;0")+0.00000001)</f>
        <v>0</v>
      </c>
      <c r="O41" s="14"/>
    </row>
    <row r="42" spans="1:15" x14ac:dyDescent="0.2">
      <c r="A42" s="36"/>
      <c r="B42" s="45" t="s">
        <v>319</v>
      </c>
      <c r="C42" s="14"/>
      <c r="D42" s="35"/>
      <c r="E42" s="14"/>
      <c r="F42" s="35"/>
      <c r="G42" s="14"/>
      <c r="H42" s="35"/>
      <c r="I42" s="14"/>
      <c r="J42" s="35"/>
      <c r="K42" s="14"/>
      <c r="L42" s="35"/>
      <c r="M42" s="14"/>
      <c r="N42" s="35"/>
      <c r="O42" s="14"/>
    </row>
    <row r="43" spans="1:15" x14ac:dyDescent="0.2">
      <c r="A43" s="36"/>
      <c r="B43" s="45" t="s">
        <v>331</v>
      </c>
      <c r="C43" s="14"/>
      <c r="D43" s="35"/>
      <c r="E43" s="14"/>
      <c r="F43" s="35"/>
      <c r="G43" s="14"/>
      <c r="H43" s="35"/>
      <c r="I43" s="14"/>
      <c r="J43" s="35"/>
      <c r="K43" s="14"/>
      <c r="L43" s="35"/>
      <c r="M43" s="14"/>
      <c r="N43" s="35"/>
      <c r="O43" s="14"/>
    </row>
    <row r="44" spans="1:15" ht="25.5" x14ac:dyDescent="0.2">
      <c r="A44" s="36"/>
      <c r="B44" s="45" t="s">
        <v>322</v>
      </c>
      <c r="C44" s="14"/>
      <c r="D44" s="35"/>
      <c r="E44" s="14"/>
      <c r="F44" s="35"/>
      <c r="G44" s="14"/>
      <c r="H44" s="35"/>
      <c r="I44" s="14"/>
      <c r="J44" s="35"/>
      <c r="K44" s="14"/>
      <c r="L44" s="35"/>
      <c r="M44" s="14"/>
      <c r="N44" s="35"/>
      <c r="O44" s="14"/>
    </row>
    <row r="45" spans="1:15" x14ac:dyDescent="0.2">
      <c r="A45" s="36"/>
      <c r="B45" s="45" t="s">
        <v>332</v>
      </c>
      <c r="C45" s="14"/>
      <c r="D45" s="35"/>
      <c r="E45" s="14"/>
      <c r="F45" s="35"/>
      <c r="G45" s="14"/>
      <c r="H45" s="35"/>
      <c r="I45" s="14"/>
      <c r="J45" s="35"/>
      <c r="K45" s="14"/>
      <c r="L45" s="35"/>
      <c r="M45" s="14"/>
      <c r="N45" s="35"/>
      <c r="O45" s="14"/>
    </row>
    <row r="46" spans="1:15" x14ac:dyDescent="0.2">
      <c r="A46" s="36"/>
      <c r="B46" s="45" t="s">
        <v>327</v>
      </c>
      <c r="C46" s="14"/>
      <c r="D46" s="35"/>
      <c r="E46" s="14"/>
      <c r="F46" s="35"/>
      <c r="G46" s="14"/>
      <c r="H46" s="35"/>
      <c r="I46" s="14"/>
      <c r="J46" s="35"/>
      <c r="K46" s="14"/>
      <c r="L46" s="35"/>
      <c r="M46" s="14"/>
      <c r="N46" s="35"/>
      <c r="O46" s="14"/>
    </row>
    <row r="47" spans="1:15" x14ac:dyDescent="0.2">
      <c r="A47" s="36"/>
      <c r="B47" s="52" t="s">
        <v>64</v>
      </c>
      <c r="C47" s="21"/>
      <c r="D47" s="40">
        <f>D3+D7+D19+D30+D41</f>
        <v>0</v>
      </c>
      <c r="E47" s="21"/>
      <c r="F47" s="40">
        <f>F3+F7+F19+F30+F41</f>
        <v>0</v>
      </c>
      <c r="G47" s="21"/>
      <c r="H47" s="40">
        <f>H3+H7+H19+H30+H41</f>
        <v>0</v>
      </c>
      <c r="I47" s="21"/>
      <c r="J47" s="40">
        <f>J3+J7+J19+J30+J41</f>
        <v>0</v>
      </c>
      <c r="K47" s="21"/>
      <c r="L47" s="40">
        <f>L3+L7+L19+L30+L41</f>
        <v>0</v>
      </c>
      <c r="M47" s="21"/>
      <c r="N47" s="40">
        <f>N3+N7+N19+N30+N41</f>
        <v>0</v>
      </c>
      <c r="O47" s="14"/>
    </row>
    <row r="48" spans="1:15" x14ac:dyDescent="0.2">
      <c r="A48" s="36"/>
      <c r="B48" s="52" t="s">
        <v>65</v>
      </c>
      <c r="C48" s="21"/>
      <c r="D48" s="40">
        <f>D47/(COUNTIF(D3:D42,"&gt;0")+0.00000001)</f>
        <v>0</v>
      </c>
      <c r="E48" s="21"/>
      <c r="F48" s="40">
        <f>F47/(COUNTIF(F3:F42,"&gt;0")+0.00000001)</f>
        <v>0</v>
      </c>
      <c r="G48" s="21"/>
      <c r="H48" s="40">
        <f>H47/(COUNTIF(H3:H42,"&gt;0")+0.00000001)</f>
        <v>0</v>
      </c>
      <c r="I48" s="21"/>
      <c r="J48" s="40">
        <f>J47/(COUNTIF(J3:J42,"&gt;0")+0.00000001)</f>
        <v>0</v>
      </c>
      <c r="K48" s="21"/>
      <c r="L48" s="40">
        <f>L47/(COUNTIF(L3:L42,"&gt;0")+0.00000001)</f>
        <v>0</v>
      </c>
      <c r="M48" s="21"/>
      <c r="N48" s="40">
        <f>N47/(COUNTIF(N3:N42,"&gt;0")+0.00000001)</f>
        <v>0</v>
      </c>
      <c r="O48" s="14"/>
    </row>
    <row r="49" spans="1:15" x14ac:dyDescent="0.2">
      <c r="A49" s="36"/>
      <c r="B49" s="52" t="s">
        <v>66</v>
      </c>
      <c r="C49" s="21"/>
      <c r="D49" s="40">
        <f>D48/5*100</f>
        <v>0</v>
      </c>
      <c r="E49" s="21"/>
      <c r="F49" s="40">
        <f>F48/5*100</f>
        <v>0</v>
      </c>
      <c r="G49" s="21"/>
      <c r="H49" s="40">
        <f>H48/5*100</f>
        <v>0</v>
      </c>
      <c r="I49" s="21"/>
      <c r="J49" s="40">
        <f>J48/5*100</f>
        <v>0</v>
      </c>
      <c r="K49" s="21"/>
      <c r="L49" s="40">
        <f>L48/5*100</f>
        <v>0</v>
      </c>
      <c r="M49" s="21"/>
      <c r="N49" s="40">
        <f>N48/5*100</f>
        <v>0</v>
      </c>
      <c r="O49" s="14"/>
    </row>
    <row r="50" spans="1:15" x14ac:dyDescent="0.2">
      <c r="A50" s="49" t="s">
        <v>55</v>
      </c>
      <c r="B50" s="45"/>
      <c r="C50" s="16"/>
      <c r="E50" s="16"/>
      <c r="G50" s="16"/>
      <c r="I50" s="16"/>
      <c r="K50" s="16"/>
      <c r="M50" s="16"/>
      <c r="O50" s="16"/>
    </row>
    <row r="51" spans="1:15" x14ac:dyDescent="0.2">
      <c r="A51" s="36" t="s">
        <v>103</v>
      </c>
      <c r="B51" s="45"/>
      <c r="C51" s="16"/>
      <c r="E51" s="16"/>
      <c r="G51" s="16"/>
      <c r="I51" s="16"/>
      <c r="K51" s="16"/>
      <c r="M51" s="16"/>
      <c r="O51" s="16"/>
    </row>
    <row r="52" spans="1:15" x14ac:dyDescent="0.2">
      <c r="A52" s="36" t="s">
        <v>56</v>
      </c>
      <c r="B52" s="45"/>
      <c r="C52" s="16"/>
      <c r="E52" s="16"/>
      <c r="G52" s="16"/>
      <c r="I52" s="16"/>
      <c r="K52" s="16"/>
      <c r="M52" s="16"/>
      <c r="O52" s="16"/>
    </row>
    <row r="53" spans="1:15" x14ac:dyDescent="0.2">
      <c r="A53" s="36" t="s">
        <v>57</v>
      </c>
      <c r="B53" s="45"/>
      <c r="C53" s="16"/>
      <c r="E53" s="16"/>
      <c r="G53" s="16"/>
      <c r="I53" s="16"/>
      <c r="K53" s="16"/>
      <c r="M53" s="16"/>
      <c r="O53" s="16"/>
    </row>
    <row r="54" spans="1:15" x14ac:dyDescent="0.2">
      <c r="A54" s="36" t="s">
        <v>58</v>
      </c>
      <c r="B54" s="45"/>
      <c r="C54" s="16"/>
      <c r="E54" s="16"/>
      <c r="G54" s="16"/>
      <c r="I54" s="16"/>
      <c r="K54" s="16"/>
      <c r="M54" s="16"/>
      <c r="O54" s="16"/>
    </row>
    <row r="55" spans="1:15" x14ac:dyDescent="0.2">
      <c r="A55" s="36" t="s">
        <v>59</v>
      </c>
      <c r="B55" s="45"/>
      <c r="C55" s="16"/>
      <c r="E55" s="16"/>
      <c r="G55" s="16"/>
      <c r="I55" s="16"/>
      <c r="K55" s="16"/>
      <c r="M55" s="16"/>
      <c r="O55" s="16"/>
    </row>
    <row r="56" spans="1:15" x14ac:dyDescent="0.2">
      <c r="A56" s="36" t="s">
        <v>60</v>
      </c>
      <c r="B56" s="45"/>
      <c r="C56" s="16"/>
      <c r="E56" s="16"/>
      <c r="G56" s="16"/>
      <c r="I56" s="16"/>
      <c r="K56" s="16"/>
      <c r="M56" s="16"/>
    </row>
    <row r="57" spans="1:15" x14ac:dyDescent="0.2">
      <c r="A57" s="49" t="s">
        <v>148</v>
      </c>
      <c r="B57" s="45"/>
      <c r="C57" s="98" t="str">
        <f>Front!H1</f>
        <v>Date</v>
      </c>
      <c r="D57" s="99"/>
      <c r="E57" s="98" t="str">
        <f>Front!I1</f>
        <v>Date</v>
      </c>
      <c r="F57" s="99"/>
      <c r="G57" s="98" t="str">
        <f>Front!J1</f>
        <v>Date</v>
      </c>
      <c r="H57" s="99"/>
      <c r="I57" s="98" t="str">
        <f>Front!K1</f>
        <v>Date</v>
      </c>
      <c r="J57" s="99"/>
      <c r="K57" s="98" t="str">
        <f>Front!L1</f>
        <v>Date</v>
      </c>
      <c r="L57" s="99"/>
      <c r="M57" s="98" t="str">
        <f>Front!M1</f>
        <v>Date</v>
      </c>
      <c r="N57" s="99"/>
      <c r="O57" s="18" t="s">
        <v>97</v>
      </c>
    </row>
    <row r="58" spans="1:15" ht="27" customHeight="1" x14ac:dyDescent="0.2">
      <c r="A58" s="36"/>
      <c r="B58" s="45"/>
      <c r="C58" s="51" t="s">
        <v>27</v>
      </c>
      <c r="D58" s="51" t="s">
        <v>28</v>
      </c>
      <c r="E58" s="51" t="s">
        <v>27</v>
      </c>
      <c r="F58" s="51" t="s">
        <v>28</v>
      </c>
      <c r="G58" s="51" t="s">
        <v>27</v>
      </c>
      <c r="H58" s="51" t="s">
        <v>28</v>
      </c>
      <c r="I58" s="51" t="s">
        <v>27</v>
      </c>
      <c r="J58" s="51" t="s">
        <v>28</v>
      </c>
      <c r="K58" s="51" t="s">
        <v>27</v>
      </c>
      <c r="L58" s="51" t="s">
        <v>28</v>
      </c>
      <c r="M58" s="51" t="s">
        <v>27</v>
      </c>
      <c r="N58" s="51" t="s">
        <v>28</v>
      </c>
      <c r="O58" s="14"/>
    </row>
    <row r="59" spans="1:15" x14ac:dyDescent="0.2">
      <c r="A59" s="36" t="s">
        <v>86</v>
      </c>
      <c r="B59" s="45"/>
      <c r="C59" s="13"/>
      <c r="D59" s="40">
        <f>SUM(C60:C62)/(COUNTIF(C60:C62,"&gt;0")+0.00000001)</f>
        <v>0</v>
      </c>
      <c r="E59" s="13"/>
      <c r="F59" s="40">
        <f>SUM(E60:E62)/(COUNTIF(E60:E62,"&gt;0")+0.00000001)</f>
        <v>0</v>
      </c>
      <c r="G59" s="13"/>
      <c r="H59" s="40">
        <f>SUM(G60:G62)/(COUNTIF(G60:G62,"&gt;0")+0.00000001)</f>
        <v>0</v>
      </c>
      <c r="I59" s="13"/>
      <c r="J59" s="40">
        <f>SUM(I60:I62)/(COUNTIF(I60:I62,"&gt;0")+0.00000001)</f>
        <v>0</v>
      </c>
      <c r="K59" s="13"/>
      <c r="L59" s="40">
        <f>SUM(K60:K62)/(COUNTIF(K60:K62,"&gt;0")+0.00000001)</f>
        <v>0</v>
      </c>
      <c r="M59" s="13"/>
      <c r="N59" s="40">
        <f>SUM(M60:M62)/(COUNTIF(M60:M62,"&gt;0")+0.00000001)</f>
        <v>0</v>
      </c>
      <c r="O59" s="14"/>
    </row>
    <row r="60" spans="1:15" x14ac:dyDescent="0.2">
      <c r="A60" s="36"/>
      <c r="B60" s="45" t="s">
        <v>305</v>
      </c>
      <c r="C60" s="14"/>
      <c r="D60" s="35"/>
      <c r="E60" s="14"/>
      <c r="F60" s="35"/>
      <c r="G60" s="14"/>
      <c r="H60" s="35"/>
      <c r="I60" s="14"/>
      <c r="J60" s="35"/>
      <c r="K60" s="14"/>
      <c r="L60" s="35"/>
      <c r="M60" s="14"/>
      <c r="N60" s="35"/>
      <c r="O60" s="14"/>
    </row>
    <row r="61" spans="1:15" ht="12.75" customHeight="1" x14ac:dyDescent="0.2">
      <c r="A61" s="36"/>
      <c r="B61" s="45" t="s">
        <v>306</v>
      </c>
      <c r="C61" s="14"/>
      <c r="D61" s="35"/>
      <c r="E61" s="14"/>
      <c r="F61" s="35"/>
      <c r="G61" s="14"/>
      <c r="H61" s="35"/>
      <c r="I61" s="14"/>
      <c r="J61" s="35"/>
      <c r="K61" s="14"/>
      <c r="L61" s="35"/>
      <c r="M61" s="14"/>
      <c r="N61" s="35"/>
      <c r="O61" s="14"/>
    </row>
    <row r="62" spans="1:15" ht="25.5" x14ac:dyDescent="0.2">
      <c r="A62" s="36"/>
      <c r="B62" s="45" t="s">
        <v>307</v>
      </c>
      <c r="C62" s="14"/>
      <c r="D62" s="35"/>
      <c r="E62" s="14"/>
      <c r="F62" s="35"/>
      <c r="G62" s="14"/>
      <c r="H62" s="35"/>
      <c r="I62" s="14"/>
      <c r="J62" s="35"/>
      <c r="K62" s="14"/>
      <c r="L62" s="35"/>
      <c r="M62" s="14"/>
      <c r="N62" s="35"/>
      <c r="O62" s="14"/>
    </row>
    <row r="63" spans="1:15" x14ac:dyDescent="0.2">
      <c r="A63" s="36" t="s">
        <v>87</v>
      </c>
      <c r="B63" s="45"/>
      <c r="C63" s="13"/>
      <c r="D63" s="40">
        <f>SUM(C64:C74)/(COUNTIF(C64:C74,"&gt;0")+0.00000001)</f>
        <v>0</v>
      </c>
      <c r="E63" s="13"/>
      <c r="F63" s="40">
        <f>SUM(E64:E74)/(COUNTIF(E64:E74,"&gt;0")+0.00000001)</f>
        <v>0</v>
      </c>
      <c r="G63" s="13"/>
      <c r="H63" s="40">
        <f>SUM(G64:G74)/(COUNTIF(G64:G74,"&gt;0")+0.00000001)</f>
        <v>0</v>
      </c>
      <c r="I63" s="13"/>
      <c r="J63" s="40">
        <f>SUM(I64:I74)/(COUNTIF(I64:I74,"&gt;0")+0.00000001)</f>
        <v>0</v>
      </c>
      <c r="K63" s="13"/>
      <c r="L63" s="40">
        <f>SUM(K64:K74)/(COUNTIF(K64:K74,"&gt;0")+0.00000001)</f>
        <v>0</v>
      </c>
      <c r="M63" s="13"/>
      <c r="N63" s="40">
        <f>SUM(M64:M74)/(COUNTIF(M64:M74,"&gt;0")+0.00000001)</f>
        <v>0</v>
      </c>
      <c r="O63" s="14"/>
    </row>
    <row r="64" spans="1:15" ht="51" x14ac:dyDescent="0.2">
      <c r="A64" s="36"/>
      <c r="B64" s="45" t="s">
        <v>308</v>
      </c>
      <c r="C64" s="14"/>
      <c r="D64" s="35"/>
      <c r="E64" s="14"/>
      <c r="F64" s="35"/>
      <c r="G64" s="14"/>
      <c r="H64" s="35"/>
      <c r="I64" s="14"/>
      <c r="J64" s="35"/>
      <c r="K64" s="14"/>
      <c r="L64" s="35"/>
      <c r="M64" s="14"/>
      <c r="N64" s="35"/>
      <c r="O64" s="14"/>
    </row>
    <row r="65" spans="1:15" x14ac:dyDescent="0.2">
      <c r="A65" s="36"/>
      <c r="B65" s="45" t="s">
        <v>309</v>
      </c>
      <c r="C65" s="14"/>
      <c r="D65" s="35"/>
      <c r="E65" s="14"/>
      <c r="F65" s="35"/>
      <c r="G65" s="14"/>
      <c r="H65" s="35"/>
      <c r="I65" s="14"/>
      <c r="J65" s="35"/>
      <c r="K65" s="14"/>
      <c r="L65" s="35"/>
      <c r="M65" s="14"/>
      <c r="N65" s="35"/>
      <c r="O65" s="14"/>
    </row>
    <row r="66" spans="1:15" ht="25.5" x14ac:dyDescent="0.2">
      <c r="A66" s="36"/>
      <c r="B66" s="45" t="s">
        <v>310</v>
      </c>
      <c r="C66" s="14"/>
      <c r="D66" s="35"/>
      <c r="E66" s="14"/>
      <c r="F66" s="35"/>
      <c r="G66" s="14"/>
      <c r="H66" s="35"/>
      <c r="I66" s="14"/>
      <c r="J66" s="35"/>
      <c r="K66" s="14"/>
      <c r="L66" s="35"/>
      <c r="M66" s="14"/>
      <c r="N66" s="35"/>
      <c r="O66" s="14"/>
    </row>
    <row r="67" spans="1:15" ht="38.25" x14ac:dyDescent="0.2">
      <c r="A67" s="36"/>
      <c r="B67" s="45" t="s">
        <v>311</v>
      </c>
      <c r="C67" s="14"/>
      <c r="D67" s="35"/>
      <c r="E67" s="14"/>
      <c r="F67" s="35"/>
      <c r="G67" s="14"/>
      <c r="H67" s="35"/>
      <c r="I67" s="14"/>
      <c r="J67" s="35"/>
      <c r="K67" s="14"/>
      <c r="L67" s="35"/>
      <c r="M67" s="14"/>
      <c r="N67" s="35"/>
      <c r="O67" s="14"/>
    </row>
    <row r="68" spans="1:15" ht="25.5" x14ac:dyDescent="0.2">
      <c r="A68" s="36"/>
      <c r="B68" s="45" t="s">
        <v>312</v>
      </c>
      <c r="C68" s="14"/>
      <c r="D68" s="35"/>
      <c r="E68" s="14"/>
      <c r="F68" s="35"/>
      <c r="G68" s="14"/>
      <c r="H68" s="35"/>
      <c r="I68" s="14"/>
      <c r="J68" s="35"/>
      <c r="K68" s="14"/>
      <c r="L68" s="35"/>
      <c r="M68" s="14"/>
      <c r="N68" s="35"/>
      <c r="O68" s="14"/>
    </row>
    <row r="69" spans="1:15" x14ac:dyDescent="0.2">
      <c r="A69" s="36"/>
      <c r="B69" s="45" t="s">
        <v>313</v>
      </c>
      <c r="C69" s="14"/>
      <c r="D69" s="35"/>
      <c r="E69" s="14"/>
      <c r="F69" s="35"/>
      <c r="G69" s="14"/>
      <c r="H69" s="35"/>
      <c r="I69" s="14"/>
      <c r="J69" s="35"/>
      <c r="K69" s="14"/>
      <c r="L69" s="35"/>
      <c r="M69" s="14"/>
      <c r="N69" s="35"/>
      <c r="O69" s="14"/>
    </row>
    <row r="70" spans="1:15" x14ac:dyDescent="0.2">
      <c r="A70" s="36"/>
      <c r="B70" s="45" t="s">
        <v>314</v>
      </c>
      <c r="C70" s="14"/>
      <c r="D70" s="35"/>
      <c r="E70" s="14"/>
      <c r="F70" s="35"/>
      <c r="G70" s="14"/>
      <c r="H70" s="35"/>
      <c r="I70" s="14"/>
      <c r="J70" s="35"/>
      <c r="K70" s="14"/>
      <c r="L70" s="35"/>
      <c r="M70" s="14"/>
      <c r="N70" s="35"/>
      <c r="O70" s="14"/>
    </row>
    <row r="71" spans="1:15" x14ac:dyDescent="0.2">
      <c r="A71" s="36"/>
      <c r="B71" s="45" t="s">
        <v>315</v>
      </c>
      <c r="C71" s="14"/>
      <c r="D71" s="35"/>
      <c r="E71" s="14"/>
      <c r="F71" s="35"/>
      <c r="G71" s="14"/>
      <c r="H71" s="35"/>
      <c r="I71" s="14"/>
      <c r="J71" s="35"/>
      <c r="K71" s="14"/>
      <c r="L71" s="35"/>
      <c r="M71" s="14"/>
      <c r="N71" s="35"/>
      <c r="O71" s="14"/>
    </row>
    <row r="72" spans="1:15" x14ac:dyDescent="0.2">
      <c r="A72" s="36"/>
      <c r="B72" s="45" t="s">
        <v>316</v>
      </c>
      <c r="C72" s="14"/>
      <c r="D72" s="35"/>
      <c r="E72" s="14"/>
      <c r="F72" s="35"/>
      <c r="G72" s="14"/>
      <c r="H72" s="35"/>
      <c r="I72" s="14"/>
      <c r="J72" s="35"/>
      <c r="K72" s="14"/>
      <c r="L72" s="35"/>
      <c r="M72" s="14"/>
      <c r="N72" s="35"/>
      <c r="O72" s="14"/>
    </row>
    <row r="73" spans="1:15" ht="25.5" x14ac:dyDescent="0.2">
      <c r="A73" s="36"/>
      <c r="B73" s="45" t="s">
        <v>317</v>
      </c>
      <c r="C73" s="14"/>
      <c r="D73" s="35"/>
      <c r="E73" s="14"/>
      <c r="F73" s="35"/>
      <c r="G73" s="14"/>
      <c r="H73" s="35"/>
      <c r="I73" s="14"/>
      <c r="J73" s="35"/>
      <c r="K73" s="14"/>
      <c r="L73" s="35"/>
      <c r="M73" s="14"/>
      <c r="N73" s="35"/>
      <c r="O73" s="14"/>
    </row>
    <row r="74" spans="1:15" ht="25.5" x14ac:dyDescent="0.2">
      <c r="A74" s="36"/>
      <c r="B74" s="45" t="s">
        <v>318</v>
      </c>
      <c r="C74" s="14"/>
      <c r="D74" s="35"/>
      <c r="E74" s="14"/>
      <c r="F74" s="35"/>
      <c r="G74" s="14"/>
      <c r="H74" s="35"/>
      <c r="I74" s="14"/>
      <c r="J74" s="35"/>
      <c r="K74" s="14"/>
      <c r="L74" s="35"/>
      <c r="M74" s="14"/>
      <c r="N74" s="35"/>
      <c r="O74" s="14"/>
    </row>
    <row r="75" spans="1:15" x14ac:dyDescent="0.2">
      <c r="A75" s="36" t="s">
        <v>0</v>
      </c>
      <c r="B75" s="45"/>
      <c r="C75" s="13"/>
      <c r="D75" s="40">
        <f>SUM(C76:C85)/(COUNTIF(C76:C85,"&gt;0")+0.00000001)</f>
        <v>0</v>
      </c>
      <c r="E75" s="13"/>
      <c r="F75" s="40">
        <f>SUM(E76:E85)/(COUNTIF(E76:E85,"&gt;0")+0.00000001)</f>
        <v>0</v>
      </c>
      <c r="G75" s="13"/>
      <c r="H75" s="40">
        <f>SUM(G76:G85)/(COUNTIF(G76:G85,"&gt;0")+0.00000001)</f>
        <v>0</v>
      </c>
      <c r="I75" s="13"/>
      <c r="J75" s="40">
        <f>SUM(I76:I85)/(COUNTIF(I76:I85,"&gt;0")+0.00000001)</f>
        <v>0</v>
      </c>
      <c r="K75" s="13"/>
      <c r="L75" s="40">
        <f>SUM(K76:K85)/(COUNTIF(K76:K85,"&gt;0")+0.00000001)</f>
        <v>0</v>
      </c>
      <c r="M75" s="13"/>
      <c r="N75" s="40">
        <f>SUM(M76:M85)/(COUNTIF(M76:M85,"&gt;0")+0.00000001)</f>
        <v>0</v>
      </c>
      <c r="O75" s="14"/>
    </row>
    <row r="76" spans="1:15" x14ac:dyDescent="0.2">
      <c r="A76" s="36"/>
      <c r="B76" s="45" t="s">
        <v>319</v>
      </c>
      <c r="C76" s="14"/>
      <c r="D76" s="35"/>
      <c r="E76" s="14"/>
      <c r="F76" s="35"/>
      <c r="G76" s="14"/>
      <c r="H76" s="35"/>
      <c r="I76" s="14"/>
      <c r="J76" s="35"/>
      <c r="K76" s="14"/>
      <c r="L76" s="35"/>
      <c r="M76" s="14"/>
      <c r="N76" s="35"/>
      <c r="O76" s="14"/>
    </row>
    <row r="77" spans="1:15" ht="25.5" x14ac:dyDescent="0.2">
      <c r="A77" s="36"/>
      <c r="B77" s="45" t="s">
        <v>338</v>
      </c>
      <c r="C77" s="14"/>
      <c r="D77" s="35"/>
      <c r="E77" s="14"/>
      <c r="F77" s="35"/>
      <c r="G77" s="14"/>
      <c r="H77" s="35"/>
      <c r="I77" s="14"/>
      <c r="J77" s="35"/>
      <c r="K77" s="14"/>
      <c r="L77" s="35"/>
      <c r="M77" s="14"/>
      <c r="N77" s="35"/>
      <c r="O77" s="14"/>
    </row>
    <row r="78" spans="1:15" x14ac:dyDescent="0.2">
      <c r="A78" s="36"/>
      <c r="B78" s="45" t="s">
        <v>320</v>
      </c>
      <c r="C78" s="14"/>
      <c r="D78" s="35"/>
      <c r="E78" s="14"/>
      <c r="F78" s="35"/>
      <c r="G78" s="14"/>
      <c r="H78" s="35"/>
      <c r="I78" s="14"/>
      <c r="J78" s="35"/>
      <c r="K78" s="14"/>
      <c r="L78" s="35"/>
      <c r="M78" s="14"/>
      <c r="N78" s="35"/>
      <c r="O78" s="14"/>
    </row>
    <row r="79" spans="1:15" x14ac:dyDescent="0.2">
      <c r="A79" s="36"/>
      <c r="B79" s="45" t="s">
        <v>321</v>
      </c>
      <c r="C79" s="14"/>
      <c r="D79" s="35"/>
      <c r="E79" s="14"/>
      <c r="F79" s="35"/>
      <c r="G79" s="14"/>
      <c r="H79" s="35"/>
      <c r="I79" s="14"/>
      <c r="J79" s="35"/>
      <c r="K79" s="14"/>
      <c r="L79" s="35"/>
      <c r="M79" s="14"/>
      <c r="N79" s="35"/>
      <c r="O79" s="14"/>
    </row>
    <row r="80" spans="1:15" ht="25.5" x14ac:dyDescent="0.2">
      <c r="A80" s="36"/>
      <c r="B80" s="45" t="s">
        <v>322</v>
      </c>
      <c r="C80" s="14"/>
      <c r="D80" s="35"/>
      <c r="E80" s="14"/>
      <c r="F80" s="35"/>
      <c r="G80" s="14"/>
      <c r="H80" s="35"/>
      <c r="I80" s="14"/>
      <c r="J80" s="35"/>
      <c r="K80" s="14"/>
      <c r="L80" s="35"/>
      <c r="M80" s="14"/>
      <c r="N80" s="35"/>
      <c r="O80" s="14"/>
    </row>
    <row r="81" spans="1:15" x14ac:dyDescent="0.2">
      <c r="A81" s="36"/>
      <c r="B81" s="45" t="s">
        <v>323</v>
      </c>
      <c r="C81" s="14"/>
      <c r="D81" s="35"/>
      <c r="E81" s="14"/>
      <c r="F81" s="35"/>
      <c r="G81" s="14"/>
      <c r="H81" s="35"/>
      <c r="I81" s="14"/>
      <c r="J81" s="35"/>
      <c r="K81" s="14"/>
      <c r="L81" s="35"/>
      <c r="M81" s="14"/>
      <c r="N81" s="35"/>
      <c r="O81" s="14"/>
    </row>
    <row r="82" spans="1:15" ht="25.5" x14ac:dyDescent="0.2">
      <c r="A82" s="36"/>
      <c r="B82" s="45" t="s">
        <v>324</v>
      </c>
      <c r="C82" s="14"/>
      <c r="D82" s="35"/>
      <c r="E82" s="14"/>
      <c r="F82" s="35"/>
      <c r="G82" s="14"/>
      <c r="H82" s="35"/>
      <c r="I82" s="14"/>
      <c r="J82" s="35"/>
      <c r="K82" s="14"/>
      <c r="L82" s="35"/>
      <c r="M82" s="14"/>
      <c r="N82" s="35"/>
      <c r="O82" s="14"/>
    </row>
    <row r="83" spans="1:15" ht="25.5" x14ac:dyDescent="0.2">
      <c r="A83" s="36"/>
      <c r="B83" s="45" t="s">
        <v>325</v>
      </c>
      <c r="C83" s="14"/>
      <c r="D83" s="35"/>
      <c r="E83" s="14"/>
      <c r="F83" s="35"/>
      <c r="G83" s="14"/>
      <c r="H83" s="35"/>
      <c r="I83" s="14"/>
      <c r="J83" s="35"/>
      <c r="K83" s="14"/>
      <c r="L83" s="35"/>
      <c r="M83" s="14"/>
      <c r="N83" s="35"/>
      <c r="O83" s="14"/>
    </row>
    <row r="84" spans="1:15" x14ac:dyDescent="0.2">
      <c r="A84" s="36"/>
      <c r="B84" s="45" t="s">
        <v>326</v>
      </c>
      <c r="C84" s="14"/>
      <c r="D84" s="35"/>
      <c r="E84" s="14"/>
      <c r="F84" s="35"/>
      <c r="G84" s="14"/>
      <c r="H84" s="35"/>
      <c r="I84" s="14"/>
      <c r="J84" s="35"/>
      <c r="K84" s="14"/>
      <c r="L84" s="35"/>
      <c r="M84" s="14"/>
      <c r="N84" s="35"/>
      <c r="O84" s="14"/>
    </row>
    <row r="85" spans="1:15" x14ac:dyDescent="0.2">
      <c r="A85" s="36"/>
      <c r="B85" s="45" t="s">
        <v>327</v>
      </c>
      <c r="C85" s="14"/>
      <c r="D85" s="35"/>
      <c r="E85" s="14"/>
      <c r="F85" s="35"/>
      <c r="G85" s="14"/>
      <c r="H85" s="35"/>
      <c r="I85" s="14"/>
      <c r="J85" s="35"/>
      <c r="K85" s="14"/>
      <c r="L85" s="35"/>
      <c r="M85" s="14"/>
      <c r="N85" s="35"/>
      <c r="O85" s="14"/>
    </row>
    <row r="86" spans="1:15" x14ac:dyDescent="0.2">
      <c r="A86" s="36" t="s">
        <v>156</v>
      </c>
      <c r="B86" s="45"/>
      <c r="C86" s="13"/>
      <c r="D86" s="40">
        <f>SUM(C87:C96)/(COUNTIF(C87:C96,"&gt;0")+0.00000001)</f>
        <v>0</v>
      </c>
      <c r="E86" s="13"/>
      <c r="F86" s="40">
        <f>SUM(E87:E96)/(COUNTIF(E87:E96,"&gt;0")+0.00000001)</f>
        <v>0</v>
      </c>
      <c r="G86" s="13"/>
      <c r="H86" s="40">
        <f>SUM(G87:G96)/(COUNTIF(G87:G96,"&gt;0")+0.00000001)</f>
        <v>0</v>
      </c>
      <c r="I86" s="13"/>
      <c r="J86" s="40">
        <f>SUM(I87:I96)/(COUNTIF(I87:I96,"&gt;0")+0.00000001)</f>
        <v>0</v>
      </c>
      <c r="K86" s="13"/>
      <c r="L86" s="40">
        <f>SUM(K87:K96)/(COUNTIF(K87:K96,"&gt;0")+0.00000001)</f>
        <v>0</v>
      </c>
      <c r="M86" s="13"/>
      <c r="N86" s="40">
        <f>SUM(M87:M96)/(COUNTIF(M87:M96,"&gt;0")+0.00000001)</f>
        <v>0</v>
      </c>
      <c r="O86" s="14"/>
    </row>
    <row r="87" spans="1:15" x14ac:dyDescent="0.2">
      <c r="A87" s="36"/>
      <c r="B87" s="45" t="s">
        <v>319</v>
      </c>
      <c r="C87" s="14"/>
      <c r="D87" s="35"/>
      <c r="E87" s="14"/>
      <c r="F87" s="35"/>
      <c r="G87" s="14"/>
      <c r="H87" s="35"/>
      <c r="I87" s="14"/>
      <c r="J87" s="35"/>
      <c r="K87" s="14"/>
      <c r="L87" s="35"/>
      <c r="M87" s="14"/>
      <c r="N87" s="35"/>
      <c r="O87" s="14"/>
    </row>
    <row r="88" spans="1:15" ht="25.5" x14ac:dyDescent="0.2">
      <c r="A88" s="36"/>
      <c r="B88" s="45" t="s">
        <v>333</v>
      </c>
      <c r="C88" s="14"/>
      <c r="D88" s="35"/>
      <c r="E88" s="14"/>
      <c r="F88" s="35"/>
      <c r="G88" s="14"/>
      <c r="H88" s="35"/>
      <c r="I88" s="14"/>
      <c r="J88" s="35"/>
      <c r="K88" s="14"/>
      <c r="L88" s="35"/>
      <c r="M88" s="14"/>
      <c r="N88" s="35"/>
      <c r="O88" s="14"/>
    </row>
    <row r="89" spans="1:15" ht="25.5" x14ac:dyDescent="0.2">
      <c r="A89" s="36"/>
      <c r="B89" s="45" t="s">
        <v>334</v>
      </c>
      <c r="C89" s="14"/>
      <c r="D89" s="35"/>
      <c r="E89" s="14"/>
      <c r="F89" s="35"/>
      <c r="G89" s="14"/>
      <c r="H89" s="35"/>
      <c r="I89" s="14"/>
      <c r="J89" s="35"/>
      <c r="K89" s="14"/>
      <c r="L89" s="35"/>
      <c r="M89" s="14"/>
      <c r="N89" s="35"/>
      <c r="O89" s="14"/>
    </row>
    <row r="90" spans="1:15" ht="25.5" x14ac:dyDescent="0.2">
      <c r="A90" s="36"/>
      <c r="B90" s="45" t="s">
        <v>328</v>
      </c>
      <c r="C90" s="14"/>
      <c r="D90" s="35"/>
      <c r="E90" s="14"/>
      <c r="F90" s="35"/>
      <c r="G90" s="14"/>
      <c r="H90" s="35"/>
      <c r="I90" s="14"/>
      <c r="J90" s="35"/>
      <c r="K90" s="14"/>
      <c r="L90" s="35"/>
      <c r="M90" s="14"/>
      <c r="N90" s="35"/>
      <c r="O90" s="14"/>
    </row>
    <row r="91" spans="1:15" ht="25.5" x14ac:dyDescent="0.2">
      <c r="A91" s="36"/>
      <c r="B91" s="45" t="s">
        <v>335</v>
      </c>
      <c r="C91" s="14"/>
      <c r="D91" s="35"/>
      <c r="E91" s="14"/>
      <c r="F91" s="35"/>
      <c r="G91" s="14"/>
      <c r="H91" s="35"/>
      <c r="I91" s="14"/>
      <c r="J91" s="35"/>
      <c r="K91" s="14"/>
      <c r="L91" s="35"/>
      <c r="M91" s="14"/>
      <c r="N91" s="35"/>
      <c r="O91" s="14"/>
    </row>
    <row r="92" spans="1:15" x14ac:dyDescent="0.2">
      <c r="A92" s="36"/>
      <c r="B92" s="45" t="s">
        <v>337</v>
      </c>
      <c r="C92" s="14"/>
      <c r="D92" s="35"/>
      <c r="E92" s="14"/>
      <c r="F92" s="35"/>
      <c r="G92" s="14"/>
      <c r="H92" s="35"/>
      <c r="I92" s="14"/>
      <c r="J92" s="35"/>
      <c r="K92" s="14"/>
      <c r="L92" s="35"/>
      <c r="M92" s="14"/>
      <c r="N92" s="35"/>
      <c r="O92" s="14"/>
    </row>
    <row r="93" spans="1:15" ht="25.5" x14ac:dyDescent="0.2">
      <c r="A93" s="36"/>
      <c r="B93" s="45" t="s">
        <v>336</v>
      </c>
      <c r="C93" s="14"/>
      <c r="D93" s="35"/>
      <c r="E93" s="14"/>
      <c r="F93" s="35"/>
      <c r="G93" s="14"/>
      <c r="H93" s="35"/>
      <c r="I93" s="14"/>
      <c r="J93" s="35"/>
      <c r="K93" s="14"/>
      <c r="L93" s="35"/>
      <c r="M93" s="14"/>
      <c r="N93" s="35"/>
      <c r="O93" s="14"/>
    </row>
    <row r="94" spans="1:15" x14ac:dyDescent="0.2">
      <c r="A94" s="36"/>
      <c r="B94" s="45" t="s">
        <v>329</v>
      </c>
      <c r="C94" s="14"/>
      <c r="D94" s="35"/>
      <c r="E94" s="14"/>
      <c r="F94" s="35"/>
      <c r="G94" s="14"/>
      <c r="H94" s="35"/>
      <c r="I94" s="14"/>
      <c r="J94" s="35"/>
      <c r="K94" s="14"/>
      <c r="L94" s="35"/>
      <c r="M94" s="14"/>
      <c r="N94" s="35"/>
      <c r="O94" s="14"/>
    </row>
    <row r="95" spans="1:15" x14ac:dyDescent="0.2">
      <c r="A95" s="36"/>
      <c r="B95" s="45" t="s">
        <v>330</v>
      </c>
      <c r="C95" s="14"/>
      <c r="D95" s="35"/>
      <c r="E95" s="14"/>
      <c r="F95" s="35"/>
      <c r="G95" s="14"/>
      <c r="H95" s="35"/>
      <c r="I95" s="14"/>
      <c r="J95" s="35"/>
      <c r="K95" s="14"/>
      <c r="L95" s="35"/>
      <c r="M95" s="14"/>
      <c r="N95" s="35"/>
      <c r="O95" s="14"/>
    </row>
    <row r="96" spans="1:15" x14ac:dyDescent="0.2">
      <c r="A96" s="36"/>
      <c r="B96" s="45" t="s">
        <v>327</v>
      </c>
      <c r="C96" s="14"/>
      <c r="D96" s="35"/>
      <c r="E96" s="14"/>
      <c r="F96" s="35"/>
      <c r="G96" s="14"/>
      <c r="H96" s="35"/>
      <c r="I96" s="14"/>
      <c r="J96" s="35"/>
      <c r="K96" s="14"/>
      <c r="L96" s="35"/>
      <c r="M96" s="14"/>
      <c r="N96" s="35"/>
      <c r="O96" s="14"/>
    </row>
    <row r="97" spans="1:15" x14ac:dyDescent="0.2">
      <c r="A97" s="36" t="s">
        <v>1</v>
      </c>
      <c r="B97" s="45"/>
      <c r="C97" s="13"/>
      <c r="D97" s="40">
        <f>SUM(C98:C102)/(COUNTIF(C98:C102,"&gt;0")+0.00000001)</f>
        <v>0</v>
      </c>
      <c r="E97" s="13"/>
      <c r="F97" s="40">
        <f>SUM(E98:E102)/(COUNTIF(E98:E102,"&gt;0")+0.00000001)</f>
        <v>0</v>
      </c>
      <c r="G97" s="13"/>
      <c r="H97" s="40">
        <f>SUM(G98:G102)/(COUNTIF(G98:G102,"&gt;0")+0.00000001)</f>
        <v>0</v>
      </c>
      <c r="I97" s="13"/>
      <c r="J97" s="40">
        <f>SUM(I98:I102)/(COUNTIF(I98:I102,"&gt;0")+0.00000001)</f>
        <v>0</v>
      </c>
      <c r="K97" s="13"/>
      <c r="L97" s="40">
        <f>SUM(K98:K102)/(COUNTIF(K98:K102,"&gt;0")+0.00000001)</f>
        <v>0</v>
      </c>
      <c r="M97" s="13"/>
      <c r="N97" s="40">
        <f>SUM(M98:M102)/(COUNTIF(M98:M102,"&gt;0")+0.00000001)</f>
        <v>0</v>
      </c>
      <c r="O97" s="14"/>
    </row>
    <row r="98" spans="1:15" x14ac:dyDescent="0.2">
      <c r="A98" s="36"/>
      <c r="B98" s="45" t="s">
        <v>319</v>
      </c>
      <c r="C98" s="14"/>
      <c r="D98" s="35"/>
      <c r="E98" s="14"/>
      <c r="F98" s="35"/>
      <c r="G98" s="14"/>
      <c r="H98" s="35"/>
      <c r="I98" s="14"/>
      <c r="J98" s="35"/>
      <c r="K98" s="14"/>
      <c r="L98" s="35"/>
      <c r="M98" s="14"/>
      <c r="N98" s="35"/>
      <c r="O98" s="14"/>
    </row>
    <row r="99" spans="1:15" x14ac:dyDescent="0.2">
      <c r="A99" s="36"/>
      <c r="B99" s="45" t="s">
        <v>331</v>
      </c>
      <c r="C99" s="14"/>
      <c r="D99" s="35"/>
      <c r="E99" s="14"/>
      <c r="F99" s="35"/>
      <c r="G99" s="14"/>
      <c r="H99" s="35"/>
      <c r="I99" s="14"/>
      <c r="J99" s="35"/>
      <c r="K99" s="14"/>
      <c r="L99" s="35"/>
      <c r="M99" s="14"/>
      <c r="N99" s="35"/>
      <c r="O99" s="14"/>
    </row>
    <row r="100" spans="1:15" ht="25.5" x14ac:dyDescent="0.2">
      <c r="A100" s="36"/>
      <c r="B100" s="45" t="s">
        <v>322</v>
      </c>
      <c r="C100" s="14"/>
      <c r="D100" s="35"/>
      <c r="E100" s="14"/>
      <c r="F100" s="35"/>
      <c r="G100" s="14"/>
      <c r="H100" s="35"/>
      <c r="I100" s="14"/>
      <c r="J100" s="35"/>
      <c r="K100" s="14"/>
      <c r="L100" s="35"/>
      <c r="M100" s="14"/>
      <c r="N100" s="35"/>
      <c r="O100" s="14"/>
    </row>
    <row r="101" spans="1:15" x14ac:dyDescent="0.2">
      <c r="A101" s="36"/>
      <c r="B101" s="45" t="s">
        <v>332</v>
      </c>
      <c r="C101" s="14"/>
      <c r="D101" s="35"/>
      <c r="E101" s="14"/>
      <c r="F101" s="35"/>
      <c r="G101" s="14"/>
      <c r="H101" s="35"/>
      <c r="I101" s="14"/>
      <c r="J101" s="35"/>
      <c r="K101" s="14"/>
      <c r="L101" s="35"/>
      <c r="M101" s="14"/>
      <c r="N101" s="35"/>
      <c r="O101" s="14"/>
    </row>
    <row r="102" spans="1:15" x14ac:dyDescent="0.2">
      <c r="A102" s="36"/>
      <c r="B102" s="45" t="s">
        <v>327</v>
      </c>
      <c r="C102" s="14"/>
      <c r="D102" s="35"/>
      <c r="E102" s="14"/>
      <c r="F102" s="35"/>
      <c r="G102" s="14"/>
      <c r="H102" s="35"/>
      <c r="I102" s="14"/>
      <c r="J102" s="35"/>
      <c r="K102" s="14"/>
      <c r="L102" s="35"/>
      <c r="M102" s="14"/>
      <c r="N102" s="35"/>
      <c r="O102" s="14"/>
    </row>
    <row r="103" spans="1:15" x14ac:dyDescent="0.2">
      <c r="A103" s="36"/>
      <c r="B103" s="52" t="s">
        <v>64</v>
      </c>
      <c r="C103" s="21"/>
      <c r="D103" s="40">
        <f>D59+D63+D75+D86+D97</f>
        <v>0</v>
      </c>
      <c r="E103" s="21"/>
      <c r="F103" s="40">
        <f>F59+F63+F75+F86+F97</f>
        <v>0</v>
      </c>
      <c r="G103" s="21"/>
      <c r="H103" s="40">
        <f>H59+H63+H75+H86+H97</f>
        <v>0</v>
      </c>
      <c r="I103" s="21"/>
      <c r="J103" s="40">
        <f>J59+J63+J75+J86+J97</f>
        <v>0</v>
      </c>
      <c r="K103" s="21"/>
      <c r="L103" s="40">
        <f>L59+L63+L75+L86+L97</f>
        <v>0</v>
      </c>
      <c r="M103" s="21"/>
      <c r="N103" s="40">
        <f>N59+N63+N75+N86+N97</f>
        <v>0</v>
      </c>
      <c r="O103" s="14"/>
    </row>
    <row r="104" spans="1:15" x14ac:dyDescent="0.2">
      <c r="A104" s="36"/>
      <c r="B104" s="52" t="s">
        <v>65</v>
      </c>
      <c r="C104" s="21"/>
      <c r="D104" s="40">
        <f>D103/(COUNTIF(D59:D98,"&gt;0")+0.00000001)</f>
        <v>0</v>
      </c>
      <c r="E104" s="21"/>
      <c r="F104" s="40">
        <f>F103/(COUNTIF(F59:F98,"&gt;0")+0.00000001)</f>
        <v>0</v>
      </c>
      <c r="G104" s="21"/>
      <c r="H104" s="40">
        <f>H103/(COUNTIF(H59:H98,"&gt;0")+0.00000001)</f>
        <v>0</v>
      </c>
      <c r="I104" s="21"/>
      <c r="J104" s="40">
        <f>J103/(COUNTIF(J59:J98,"&gt;0")+0.00000001)</f>
        <v>0</v>
      </c>
      <c r="K104" s="21"/>
      <c r="L104" s="40">
        <f>L103/(COUNTIF(L59:L98,"&gt;0")+0.00000001)</f>
        <v>0</v>
      </c>
      <c r="M104" s="21"/>
      <c r="N104" s="40">
        <f>N103/(COUNTIF(N59:N98,"&gt;0")+0.00000001)</f>
        <v>0</v>
      </c>
      <c r="O104" s="14"/>
    </row>
    <row r="105" spans="1:15" x14ac:dyDescent="0.2">
      <c r="A105" s="36"/>
      <c r="B105" s="52" t="s">
        <v>66</v>
      </c>
      <c r="C105" s="21"/>
      <c r="D105" s="40">
        <f>D104/5*100</f>
        <v>0</v>
      </c>
      <c r="E105" s="21"/>
      <c r="F105" s="40">
        <f>F104/5*100</f>
        <v>0</v>
      </c>
      <c r="G105" s="21"/>
      <c r="H105" s="40">
        <f>H104/5*100</f>
        <v>0</v>
      </c>
      <c r="I105" s="21"/>
      <c r="J105" s="40">
        <f>J104/5*100</f>
        <v>0</v>
      </c>
      <c r="K105" s="21"/>
      <c r="L105" s="40">
        <f>L104/5*100</f>
        <v>0</v>
      </c>
      <c r="M105" s="21"/>
      <c r="N105" s="40">
        <f>N104/5*100</f>
        <v>0</v>
      </c>
      <c r="O105" s="14"/>
    </row>
    <row r="106" spans="1:15" x14ac:dyDescent="0.2">
      <c r="A106" s="49" t="s">
        <v>55</v>
      </c>
      <c r="B106" s="45"/>
      <c r="C106" s="16"/>
      <c r="E106" s="16"/>
      <c r="G106" s="16"/>
      <c r="I106" s="16"/>
      <c r="K106" s="16"/>
      <c r="M106" s="16"/>
      <c r="O106" s="16"/>
    </row>
    <row r="107" spans="1:15" x14ac:dyDescent="0.2">
      <c r="A107" s="36" t="s">
        <v>103</v>
      </c>
      <c r="B107" s="45"/>
      <c r="C107" s="16"/>
      <c r="E107" s="16"/>
      <c r="G107" s="16"/>
      <c r="I107" s="16"/>
      <c r="K107" s="16"/>
      <c r="M107" s="16"/>
      <c r="O107" s="16"/>
    </row>
    <row r="108" spans="1:15" x14ac:dyDescent="0.2">
      <c r="A108" s="36" t="s">
        <v>56</v>
      </c>
      <c r="B108" s="45"/>
      <c r="C108" s="16"/>
      <c r="E108" s="16"/>
      <c r="G108" s="16"/>
      <c r="I108" s="16"/>
      <c r="K108" s="16"/>
      <c r="M108" s="16"/>
      <c r="O108" s="16"/>
    </row>
    <row r="109" spans="1:15" x14ac:dyDescent="0.2">
      <c r="A109" s="36" t="s">
        <v>57</v>
      </c>
      <c r="B109" s="45"/>
      <c r="C109" s="16"/>
      <c r="E109" s="16"/>
      <c r="G109" s="16"/>
      <c r="I109" s="16"/>
      <c r="K109" s="16"/>
      <c r="M109" s="16"/>
      <c r="O109" s="16"/>
    </row>
    <row r="110" spans="1:15" x14ac:dyDescent="0.2">
      <c r="A110" s="36" t="s">
        <v>58</v>
      </c>
      <c r="B110" s="45"/>
      <c r="C110" s="16"/>
      <c r="E110" s="16"/>
      <c r="G110" s="16"/>
      <c r="I110" s="16"/>
      <c r="K110" s="16"/>
      <c r="M110" s="16"/>
      <c r="O110" s="16"/>
    </row>
    <row r="111" spans="1:15" x14ac:dyDescent="0.2">
      <c r="A111" s="36" t="s">
        <v>59</v>
      </c>
      <c r="B111" s="45"/>
      <c r="C111" s="16"/>
      <c r="E111" s="16"/>
      <c r="G111" s="16"/>
      <c r="I111" s="16"/>
      <c r="K111" s="16"/>
      <c r="M111" s="16"/>
      <c r="O111" s="16"/>
    </row>
    <row r="112" spans="1:15" x14ac:dyDescent="0.2">
      <c r="A112" s="36" t="s">
        <v>60</v>
      </c>
      <c r="B112" s="45"/>
      <c r="C112" s="16"/>
      <c r="E112" s="16"/>
      <c r="G112" s="16"/>
      <c r="I112" s="16"/>
      <c r="K112" s="16"/>
      <c r="M112" s="16"/>
    </row>
  </sheetData>
  <sheetProtection algorithmName="SHA-512" hashValue="i0CA9rtaFDu3L4RZtZdRILnm8eNKYaKZIg5/a2GO9QVciwmQQe9qeziPXpLR1sYF/08dcBpvl3UJqzN5a8Z3YQ==" saltValue="s8I7WB6guY7oxNShGBRI1g==" spinCount="100000" sheet="1" objects="1" scenarios="1"/>
  <mergeCells count="12">
    <mergeCell ref="M1:N1"/>
    <mergeCell ref="C57:D57"/>
    <mergeCell ref="E57:F57"/>
    <mergeCell ref="G57:H57"/>
    <mergeCell ref="I57:J57"/>
    <mergeCell ref="K57:L57"/>
    <mergeCell ref="M57:N57"/>
    <mergeCell ref="C1:D1"/>
    <mergeCell ref="E1:F1"/>
    <mergeCell ref="G1:H1"/>
    <mergeCell ref="I1:J1"/>
    <mergeCell ref="K1:L1"/>
  </mergeCells>
  <phoneticPr fontId="0" type="noConversion"/>
  <dataValidations count="1">
    <dataValidation type="decimal" allowBlank="1" showInputMessage="1" showErrorMessage="1" sqref="C4:C46 E4:E46 G4:G46 I4:I46 K4:K46 M4:M46 C60:C102 E60:E102 G60:G102 I60:I102 K60:K102 M60:M102">
      <formula1>0</formula1>
      <formula2>5</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0"/>
  <sheetViews>
    <sheetView workbookViewId="0"/>
  </sheetViews>
  <sheetFormatPr defaultRowHeight="15" x14ac:dyDescent="0.2"/>
  <cols>
    <col min="1" max="1" width="10.85546875" style="81" bestFit="1" customWidth="1"/>
    <col min="2" max="5" width="9.140625" style="81"/>
    <col min="6" max="6" width="10.42578125" style="81" bestFit="1" customWidth="1"/>
    <col min="7" max="16384" width="9.140625" style="81"/>
  </cols>
  <sheetData>
    <row r="1" spans="1:19" ht="15.75" x14ac:dyDescent="0.25">
      <c r="A1" s="80"/>
      <c r="B1" s="93" t="s">
        <v>882</v>
      </c>
      <c r="C1" s="93"/>
      <c r="D1" s="92"/>
      <c r="E1" s="92"/>
      <c r="F1" s="92"/>
      <c r="O1" s="90" t="s">
        <v>876</v>
      </c>
      <c r="P1" s="90" t="s">
        <v>878</v>
      </c>
      <c r="Q1" s="90" t="s">
        <v>877</v>
      </c>
      <c r="R1" s="90" t="s">
        <v>880</v>
      </c>
      <c r="S1" s="90" t="s">
        <v>875</v>
      </c>
    </row>
    <row r="2" spans="1:19"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row>
    <row r="3" spans="1:19" ht="15.75" x14ac:dyDescent="0.25">
      <c r="A3" s="83" t="str">
        <f>CONCATENATE(A150," ",K3,"%")</f>
        <v>NMSBVI O&amp;M INVENTORY TOTAL SCORE:  0%</v>
      </c>
      <c r="J3" s="84">
        <f>Front!B18</f>
        <v>0</v>
      </c>
      <c r="K3" s="84">
        <f>ROUND(J3,2)</f>
        <v>0</v>
      </c>
      <c r="O3" s="91">
        <f>Front!C20</f>
        <v>0</v>
      </c>
      <c r="P3" s="90">
        <f>Front!C18</f>
        <v>0</v>
      </c>
      <c r="Q3" s="90">
        <f t="shared" si="0"/>
        <v>0</v>
      </c>
      <c r="R3" s="91">
        <f t="shared" si="1"/>
        <v>0</v>
      </c>
      <c r="S3" s="90">
        <f>Front!C19</f>
        <v>1</v>
      </c>
    </row>
    <row r="4" spans="1:19" x14ac:dyDescent="0.2">
      <c r="A4" s="85"/>
      <c r="O4" s="91">
        <f>Front!D20</f>
        <v>0</v>
      </c>
      <c r="P4" s="90">
        <f>Front!D18</f>
        <v>0</v>
      </c>
      <c r="Q4" s="90">
        <f t="shared" si="0"/>
        <v>0</v>
      </c>
      <c r="R4" s="91">
        <f t="shared" si="1"/>
        <v>0</v>
      </c>
      <c r="S4" s="90">
        <f>Front!D19</f>
        <v>1</v>
      </c>
    </row>
    <row r="5" spans="1:19" ht="15.75" x14ac:dyDescent="0.25">
      <c r="A5" s="83" t="str">
        <f>CONCATENATE(A151," ",H5,"%")</f>
        <v>Concepts Score: 0%</v>
      </c>
      <c r="G5" s="86">
        <f>Front!B3</f>
        <v>0</v>
      </c>
      <c r="H5" s="87">
        <f>ROUND(G5,1)</f>
        <v>0</v>
      </c>
      <c r="I5" s="81" t="s">
        <v>884</v>
      </c>
      <c r="O5" s="91">
        <f>Front!E20</f>
        <v>0</v>
      </c>
      <c r="P5" s="90">
        <f>Front!E18</f>
        <v>0</v>
      </c>
      <c r="Q5" s="90">
        <f t="shared" si="0"/>
        <v>0</v>
      </c>
      <c r="R5" s="91">
        <f t="shared" si="1"/>
        <v>0</v>
      </c>
      <c r="S5" s="90">
        <f>Front!E19</f>
        <v>1</v>
      </c>
    </row>
    <row r="6" spans="1:19" x14ac:dyDescent="0.2">
      <c r="A6" s="85" t="str">
        <f>CONCATENATE($A1," ",G152," ",N152,", ",O152,", ",P152,", ",Q152)</f>
        <v xml:space="preserve"> did well with the skills that made up the area(s) of , , , </v>
      </c>
      <c r="O6" s="91">
        <f>Front!F20</f>
        <v>0</v>
      </c>
      <c r="P6" s="91">
        <f>Front!F18</f>
        <v>0</v>
      </c>
      <c r="Q6" s="90">
        <f t="shared" si="0"/>
        <v>0</v>
      </c>
      <c r="R6" s="91">
        <f t="shared" si="1"/>
        <v>0</v>
      </c>
      <c r="S6" s="90">
        <f>Front!F19</f>
        <v>1</v>
      </c>
    </row>
    <row r="7" spans="1:19" x14ac:dyDescent="0.2">
      <c r="A7" s="85" t="str">
        <f>CONCATENATE($A1," ",G153," ",N153,", ",O153,", ",P153,", ",Q153)</f>
        <v xml:space="preserve"> had room for improvement with the skills that made up the area(s) of , , , </v>
      </c>
      <c r="O7" s="91">
        <f>Front!G20</f>
        <v>0</v>
      </c>
      <c r="P7" s="90">
        <f>Front!G18</f>
        <v>0</v>
      </c>
      <c r="Q7" s="90">
        <f t="shared" si="0"/>
        <v>0</v>
      </c>
      <c r="R7" s="91">
        <f t="shared" si="1"/>
        <v>0</v>
      </c>
      <c r="S7" s="90">
        <f>Front!G19</f>
        <v>1</v>
      </c>
    </row>
    <row r="8" spans="1:19" x14ac:dyDescent="0.2">
      <c r="A8" s="85" t="str">
        <f>CONCATENATE($A1," ",G154," ",N154,", ",O154,", ",P154,", ",Q154)</f>
        <v xml:space="preserve"> hadn't had the opportunity to work on the skills in the area(s) of , , , </v>
      </c>
      <c r="O8" s="91">
        <f>Front!H20</f>
        <v>0</v>
      </c>
      <c r="P8" s="90">
        <f>Front!H18</f>
        <v>0</v>
      </c>
      <c r="Q8" s="90">
        <f t="shared" si="0"/>
        <v>0</v>
      </c>
      <c r="R8" s="91">
        <f t="shared" si="1"/>
        <v>0</v>
      </c>
      <c r="S8" s="90">
        <f>Front!H19</f>
        <v>1</v>
      </c>
    </row>
    <row r="9" spans="1:19" x14ac:dyDescent="0.2">
      <c r="A9" s="85" t="str">
        <f>CONCATENATE($A1," ",G155," ",N155,", ",O155,", ",P155,", ",Q155)</f>
        <v xml:space="preserve"> didn't need the skills in the area(s) of Vocabulary, Laterality, Parallel/Perpendicular, Time And Distance</v>
      </c>
      <c r="O9" s="91">
        <f>Front!I20</f>
        <v>0</v>
      </c>
      <c r="P9" s="90">
        <f>Front!I18</f>
        <v>0</v>
      </c>
      <c r="Q9" s="90">
        <f t="shared" si="0"/>
        <v>0</v>
      </c>
      <c r="R9" s="91">
        <f t="shared" si="1"/>
        <v>0</v>
      </c>
      <c r="S9" s="90">
        <f>Front!I19</f>
        <v>1</v>
      </c>
    </row>
    <row r="10" spans="1:19" x14ac:dyDescent="0.2">
      <c r="A10" s="85"/>
      <c r="O10" s="91">
        <f>Front!J20</f>
        <v>0</v>
      </c>
      <c r="P10" s="90">
        <f>Front!J18</f>
        <v>0</v>
      </c>
      <c r="Q10" s="90">
        <f t="shared" si="0"/>
        <v>0</v>
      </c>
      <c r="R10" s="91">
        <f t="shared" si="1"/>
        <v>0</v>
      </c>
      <c r="S10" s="90">
        <f>Front!J19</f>
        <v>1</v>
      </c>
    </row>
    <row r="11" spans="1:19" ht="15.75" x14ac:dyDescent="0.25">
      <c r="A11" s="83" t="str">
        <f>CONCATENATE(A156," ",H11,"%")</f>
        <v>Movement Score: 0%</v>
      </c>
      <c r="G11" s="86">
        <f>Front!B4</f>
        <v>0</v>
      </c>
      <c r="H11" s="87">
        <f>ROUND(G11,1)</f>
        <v>0</v>
      </c>
      <c r="O11" s="91">
        <f>Front!K20</f>
        <v>0</v>
      </c>
      <c r="P11" s="90">
        <f>Front!K18</f>
        <v>0</v>
      </c>
      <c r="Q11" s="90">
        <f t="shared" si="0"/>
        <v>0</v>
      </c>
      <c r="R11" s="91">
        <f t="shared" si="1"/>
        <v>0</v>
      </c>
      <c r="S11" s="90">
        <f>Front!K19</f>
        <v>1</v>
      </c>
    </row>
    <row r="12" spans="1:19" x14ac:dyDescent="0.2">
      <c r="A12" s="85" t="str">
        <f>CONCATENATE($A1," ",G157," ",N157,", ",O157,", ",P157,", ",Q157)</f>
        <v xml:space="preserve"> did well with the skills that made up the area(s) of , , , </v>
      </c>
      <c r="O12" s="91">
        <f>Front!L20</f>
        <v>0</v>
      </c>
      <c r="P12" s="90">
        <f>Front!L18</f>
        <v>0</v>
      </c>
      <c r="Q12" s="90">
        <f t="shared" si="0"/>
        <v>0</v>
      </c>
      <c r="R12" s="91">
        <f t="shared" si="1"/>
        <v>0</v>
      </c>
      <c r="S12" s="90">
        <f>Front!L19</f>
        <v>1</v>
      </c>
    </row>
    <row r="13" spans="1:19" x14ac:dyDescent="0.2">
      <c r="A13" s="85" t="str">
        <f>CONCATENATE($A1," ",G158," ",N158,", ",O158,", ",P158,", ",Q158)</f>
        <v xml:space="preserve"> had room for improvement with the skills that made up the area(s) of , , , </v>
      </c>
      <c r="O13" s="91">
        <f>Front!M20</f>
        <v>0</v>
      </c>
      <c r="P13" s="90">
        <f>Front!M18</f>
        <v>0</v>
      </c>
      <c r="Q13" s="90">
        <f t="shared" si="0"/>
        <v>0</v>
      </c>
      <c r="R13" s="91">
        <f t="shared" si="1"/>
        <v>0</v>
      </c>
      <c r="S13" s="90">
        <f>Front!M19</f>
        <v>1</v>
      </c>
    </row>
    <row r="14" spans="1:19" x14ac:dyDescent="0.2">
      <c r="A14" s="85" t="str">
        <f>CONCATENATE($A1," ",G159," ",N159,", ",O159,", ",P159,", ",Q159)</f>
        <v xml:space="preserve"> hadn't had the opportunity to work on the skills in the area(s) of , , , </v>
      </c>
      <c r="O14" s="81" t="s">
        <v>883</v>
      </c>
    </row>
    <row r="15" spans="1:19" x14ac:dyDescent="0.2">
      <c r="A15" s="85" t="str">
        <f>CONCATENATE($A1," ",G160," ",N160,", ",O160,", ",P160,", ",Q160)</f>
        <v xml:space="preserve"> didn't need the skills in the area(s) of Walking, Maintaining Body Alignment While Walking, Balance, Turns</v>
      </c>
    </row>
    <row r="16" spans="1:19" ht="15.75" x14ac:dyDescent="0.25">
      <c r="A16" s="85"/>
      <c r="G16" s="93" t="s">
        <v>887</v>
      </c>
      <c r="H16" s="92"/>
      <c r="I16" s="92"/>
      <c r="J16" s="92"/>
      <c r="K16" s="92"/>
      <c r="L16" s="92"/>
      <c r="M16" s="92"/>
      <c r="N16" s="92"/>
      <c r="O16" s="92"/>
      <c r="P16" s="92"/>
      <c r="Q16" s="92"/>
      <c r="R16" s="92"/>
      <c r="S16" s="92"/>
    </row>
    <row r="17" spans="1:19" ht="15.75" x14ac:dyDescent="0.25">
      <c r="A17" s="83" t="str">
        <f>CONCATENATE(A161," ",H17,"%")</f>
        <v>Single Room O&amp;M Score: 0%</v>
      </c>
      <c r="G17" s="86">
        <f>Front!B5</f>
        <v>0</v>
      </c>
      <c r="H17" s="87">
        <f>ROUND(G17,1)</f>
        <v>0</v>
      </c>
    </row>
    <row r="18" spans="1:19" x14ac:dyDescent="0.2">
      <c r="A18" s="85" t="str">
        <f>CONCATENATE($A1," ",G162," ",N162,", ",O162,", ",P162,", ",Q162,", ",R162)</f>
        <v xml:space="preserve"> did well with the skills that made up the area(s) of , , , , </v>
      </c>
    </row>
    <row r="19" spans="1:19" x14ac:dyDescent="0.2">
      <c r="A19" s="85" t="str">
        <f>CONCATENATE($A1," ",G163," ",N163,", ",O163,", ",P163,", ",Q163,", ",R163)</f>
        <v xml:space="preserve"> had room for improvement with the skills that made up the area(s) of , , , , </v>
      </c>
    </row>
    <row r="20" spans="1:19" x14ac:dyDescent="0.2">
      <c r="A20" s="85" t="str">
        <f>CONCATENATE($A1," ",G164," ",N164,", ",O164,", ",P164,", ",Q164,", ",R164)</f>
        <v xml:space="preserve"> hadn't had the opportunity to work on the skills in the area(s) of , , , , </v>
      </c>
    </row>
    <row r="21" spans="1:19" x14ac:dyDescent="0.2">
      <c r="A21" s="85" t="str">
        <f>CONCATENATE($A1," ",G165," ",N165,", ",O165,", ",P165,", ",Q165,", ",R165)</f>
        <v xml:space="preserve"> didn't need the skills in the area(s) of Familiar Rooms, Unfamiliar Rooms, Seating (Rows), Seating (Tables), Locating Dropped Objects</v>
      </c>
    </row>
    <row r="22" spans="1:19" ht="15.75" x14ac:dyDescent="0.25">
      <c r="A22" s="85"/>
      <c r="G22" s="93" t="s">
        <v>888</v>
      </c>
      <c r="H22" s="92"/>
      <c r="I22" s="92"/>
      <c r="J22" s="92"/>
      <c r="K22" s="92"/>
      <c r="L22" s="92"/>
      <c r="M22" s="92"/>
      <c r="N22" s="92"/>
      <c r="O22" s="92"/>
      <c r="P22" s="92"/>
      <c r="Q22" s="92"/>
      <c r="R22" s="92"/>
      <c r="S22" s="92"/>
    </row>
    <row r="23" spans="1:19" ht="15.75" x14ac:dyDescent="0.25">
      <c r="A23" s="83" t="str">
        <f>CONCATENATE(A167," ",H23,"%")</f>
        <v>Indoor O&amp;M Score: 0%</v>
      </c>
      <c r="G23" s="86">
        <f>Front!B6</f>
        <v>0</v>
      </c>
      <c r="H23" s="87">
        <f>ROUND(G23,1)</f>
        <v>0</v>
      </c>
    </row>
    <row r="24" spans="1:19" x14ac:dyDescent="0.2">
      <c r="A24" s="85" t="str">
        <f>CONCATENATE($A1," ",G168," ",N168,", ",O168,", ",P168,", ",Q168,", ",R168,", ",S168,", ",T168,", ",U168)</f>
        <v xml:space="preserve"> did well with the skills that made up the area(s) of , , , , , , , </v>
      </c>
    </row>
    <row r="25" spans="1:19" x14ac:dyDescent="0.2">
      <c r="A25" s="85" t="str">
        <f>CONCATENATE($A1," ",G169," ",N169,", ",O169,", ",P169,", ",Q169,", ",R169,", ",S169,", ",T169,", ",U169)</f>
        <v xml:space="preserve"> had room for improvement with the skills that made up the area(s) of , , , , , , , </v>
      </c>
    </row>
    <row r="26" spans="1:19" x14ac:dyDescent="0.2">
      <c r="A26" s="85" t="str">
        <f>CONCATENATE($A1," ",G170," ",N170,", ",O170,", ",P170,", ",Q170,", ",R170,", ",S170,", ",T170,", ",U170)</f>
        <v xml:space="preserve"> hadn't had the opportunity to work on the skills in the area(s) of , , , , , , , </v>
      </c>
    </row>
    <row r="27" spans="1:19" x14ac:dyDescent="0.2">
      <c r="A27" s="85" t="str">
        <f>CONCATENATE($A1," ",G171," ",N171,", ",O171,", ",P171,", ",Q171,", ",R171,", ",S171,", ",T171,", ",U171)</f>
        <v xml:space="preserve"> didn't need the skills in the area(s) of Hand Trailing, Navigating Open Spaces, Doors, Ascending/Descending Stairs, Escalators, Elevators, Moving Sidewalks, Turnstiles</v>
      </c>
    </row>
    <row r="28" spans="1:19" ht="15.75" x14ac:dyDescent="0.25">
      <c r="A28" s="85"/>
      <c r="G28" s="93" t="s">
        <v>889</v>
      </c>
      <c r="H28" s="92"/>
      <c r="I28" s="92"/>
      <c r="J28" s="92"/>
      <c r="K28" s="92"/>
      <c r="L28" s="92"/>
      <c r="M28" s="92"/>
      <c r="N28" s="92"/>
      <c r="O28" s="92"/>
      <c r="P28" s="92"/>
      <c r="Q28" s="92"/>
      <c r="R28" s="92"/>
      <c r="S28" s="92"/>
    </row>
    <row r="29" spans="1:19" ht="15.75" x14ac:dyDescent="0.25">
      <c r="A29" s="83" t="str">
        <f>CONCATENATE(A176," ",H29,"%")</f>
        <v>Self Protection Score: 0%</v>
      </c>
      <c r="G29" s="86">
        <f>Front!B7</f>
        <v>0</v>
      </c>
      <c r="H29" s="87">
        <f>ROUND(G29,1)</f>
        <v>0</v>
      </c>
    </row>
    <row r="30" spans="1:19" x14ac:dyDescent="0.2">
      <c r="A30" s="85" t="str">
        <f>CONCATENATE($A1," ",G176," ",N176,", ",O176,", ",P176)</f>
        <v xml:space="preserve"> did well with the skills that made up the area(s) of , , </v>
      </c>
    </row>
    <row r="31" spans="1:19" x14ac:dyDescent="0.2">
      <c r="A31" s="85" t="str">
        <f>CONCATENATE($A1," ",G177," ",N177,", ",O177,", ",P177)</f>
        <v xml:space="preserve"> had room for improvement with the skills that made up the area(s) of , , </v>
      </c>
    </row>
    <row r="32" spans="1:19" x14ac:dyDescent="0.2">
      <c r="A32" s="85" t="str">
        <f>CONCATENATE($A1," ",G178," ",N178,", ",O178,", ",P178)</f>
        <v xml:space="preserve"> hadn't had the opportunity to work on the skills in the area(s) of , , </v>
      </c>
    </row>
    <row r="33" spans="1:8" x14ac:dyDescent="0.2">
      <c r="A33" s="85" t="str">
        <f>CONCATENATE($A1," ",G179," ",N179,", ",O179,", ",P179)</f>
        <v xml:space="preserve"> didn't need the skills in the area(s) of Upper Hand Protective Technique, Lower Forearm Protective Technique, Protective Clothing</v>
      </c>
    </row>
    <row r="34" spans="1:8" x14ac:dyDescent="0.2">
      <c r="A34" s="85"/>
    </row>
    <row r="35" spans="1:8" ht="15.75" x14ac:dyDescent="0.25">
      <c r="A35" s="83" t="str">
        <f>CONCATENATE(A180," ",H35,"%")</f>
        <v>Guided Travel Score: 0%</v>
      </c>
      <c r="G35" s="86">
        <f>Front!B8</f>
        <v>0</v>
      </c>
      <c r="H35" s="87">
        <f>ROUND(G35,1)</f>
        <v>0</v>
      </c>
    </row>
    <row r="36" spans="1:8" x14ac:dyDescent="0.2">
      <c r="A36" s="85" t="str">
        <f>CONCATENATE($A1," ",G181," ",N181,", ",O181,", ",P181,", ",Q181)</f>
        <v xml:space="preserve"> did well with the skills that made up the area(s) of , , , </v>
      </c>
    </row>
    <row r="37" spans="1:8" x14ac:dyDescent="0.2">
      <c r="A37" s="85" t="str">
        <f>CONCATENATE($A1," ",G182," ",N182,", ",O182,", ",P182,", ",Q182)</f>
        <v xml:space="preserve"> had room for improvement with the skills that made up the area(s) of , , , </v>
      </c>
    </row>
    <row r="38" spans="1:8" x14ac:dyDescent="0.2">
      <c r="A38" s="85" t="str">
        <f>CONCATENATE($A1," ",G183," ",N183,", ",O183,", ",P183,", ",Q183)</f>
        <v xml:space="preserve"> hadn't had the opportunity to work on the skills in the area(s) of , , , </v>
      </c>
    </row>
    <row r="39" spans="1:8" x14ac:dyDescent="0.2">
      <c r="A39" s="85" t="str">
        <f>CONCATENATE($A1," ",G184," ",N184,", ",O184,", ",P184,", ",Q184)</f>
        <v xml:space="preserve"> didn't need the skills in the area(s) of Human Guide, Walking With Another (No Direct Contact), Menus, Getting Rides</v>
      </c>
    </row>
    <row r="40" spans="1:8" x14ac:dyDescent="0.2">
      <c r="A40" s="85"/>
    </row>
    <row r="41" spans="1:8" ht="15.75" x14ac:dyDescent="0.25">
      <c r="A41" s="83" t="str">
        <f>CONCATENATE(A185," ",H41,"%")</f>
        <v>Cane Skills Score: 0%</v>
      </c>
      <c r="G41" s="86">
        <f>Front!B9</f>
        <v>0</v>
      </c>
      <c r="H41" s="87">
        <f>ROUND(G41,1)</f>
        <v>0</v>
      </c>
    </row>
    <row r="42" spans="1:8" x14ac:dyDescent="0.2">
      <c r="A42" s="85" t="str">
        <f>CONCATENATE($A1," ",G186," ",N186,", ",O186,", ",P186,", ",Q186,", ",R186,", ",S186,", ",T186)</f>
        <v xml:space="preserve"> did well with the skills that made up the area(s) of , , , , , , </v>
      </c>
    </row>
    <row r="43" spans="1:8" x14ac:dyDescent="0.2">
      <c r="A43" s="85" t="str">
        <f>CONCATENATE($A1," ",G187," ",N187,", ",O187,", ",P187,", ",Q187,", ",R187,", ",S187,", ",T187)</f>
        <v xml:space="preserve"> had room for improvement with the skills that made up the area(s) of , , , , , , </v>
      </c>
    </row>
    <row r="44" spans="1:8" x14ac:dyDescent="0.2">
      <c r="A44" s="85" t="str">
        <f>CONCATENATE($A1," ",G188," ",N188,", ",O188,", ",P188,", ",Q188,", ",R188,", ",S188,", ",T188)</f>
        <v xml:space="preserve"> hadn't had the opportunity to work on the skills in the area(s) of , , , , , , </v>
      </c>
    </row>
    <row r="45" spans="1:8" x14ac:dyDescent="0.2">
      <c r="A45" s="85" t="str">
        <f>CONCATENATE($A1," ",G189," ",N189,", ",O189,", ",P189,", ",Q189,", ",R189,", ",S189,", ",T189)</f>
        <v xml:space="preserve"> didn't need the skills in the area(s) of Basic Skills, Types Of Grips, Constant Contact, Diagonal/Diagonal Trail, Two Point Touch/Touch Trail, Touch And Drag, Three Point Touch</v>
      </c>
    </row>
    <row r="46" spans="1:8" x14ac:dyDescent="0.2">
      <c r="A46" s="85"/>
    </row>
    <row r="47" spans="1:8" ht="15.75" x14ac:dyDescent="0.25">
      <c r="A47" s="83" t="str">
        <f>CONCATENATE(A193," ",H47,"%")</f>
        <v>Sidewalk Travel Score: 0%</v>
      </c>
      <c r="G47" s="84">
        <f>Front!B10</f>
        <v>0</v>
      </c>
      <c r="H47" s="87">
        <f>ROUND(G47,1)</f>
        <v>0</v>
      </c>
    </row>
    <row r="48" spans="1:8" x14ac:dyDescent="0.2">
      <c r="A48" s="85" t="str">
        <f>CONCATENATE($A1," ",G193," ",N193,", ",O193,", ",P193)</f>
        <v xml:space="preserve"> did well with the skills that made up the area(s) of , , </v>
      </c>
    </row>
    <row r="49" spans="1:8" x14ac:dyDescent="0.2">
      <c r="A49" s="85" t="str">
        <f>CONCATENATE($A1," ",G194," ",N194,", ",O194,", ",P194)</f>
        <v xml:space="preserve"> had room for improvement with the skills that made up the area(s) of , , </v>
      </c>
    </row>
    <row r="50" spans="1:8" x14ac:dyDescent="0.2">
      <c r="A50" s="85" t="str">
        <f>CONCATENATE($A1," ",G195," ",N195,", ",O195,", ",P195)</f>
        <v xml:space="preserve"> hadn't had the opportunity to work on the skills in the area(s) of , , </v>
      </c>
    </row>
    <row r="51" spans="1:8" x14ac:dyDescent="0.2">
      <c r="A51" s="85" t="str">
        <f>CONCATENATE($A1," ",G196," ",N196,", ",O196,", ",P196)</f>
        <v xml:space="preserve"> didn't need the skills in the area(s) of Walking On Sidewalks, Walking On Irregular Sidewalks, Correcting for Veering On Sidewalks</v>
      </c>
    </row>
    <row r="52" spans="1:8" x14ac:dyDescent="0.2">
      <c r="A52" s="85"/>
    </row>
    <row r="53" spans="1:8" ht="15.75" x14ac:dyDescent="0.25">
      <c r="A53" s="83" t="str">
        <f>CONCATENATE(A197," ",H53,"%")</f>
        <v>Street Crossings Score: 0%</v>
      </c>
      <c r="G53" s="84">
        <f>Front!B11</f>
        <v>0</v>
      </c>
      <c r="H53" s="87">
        <f>ROUND(G53,1)</f>
        <v>0</v>
      </c>
    </row>
    <row r="54" spans="1:8" x14ac:dyDescent="0.2">
      <c r="A54" s="85" t="str">
        <f>CONCATENATE($A1," ",G198," ",N198,", ",O198,", ",P198,", ",Q198,", ",R198,", ",S198,", ",T198,", ",U198,", ",V198,", ",W198,", ",X198,", ",Y198,", ",Z198,", ",AA198,", ",AB198,", ",AC198)</f>
        <v xml:space="preserve"> did well with the skills that made up the area(s) of , , , , , , , , , , , , , , , </v>
      </c>
    </row>
    <row r="55" spans="1:8" x14ac:dyDescent="0.2">
      <c r="A55" s="85" t="str">
        <f>CONCATENATE($A1," ",G199," ",N199,", ",O199,", ",P199,", ",Q199,", ",R199,", ",S199,", ",T199,", ",U199,", ",V199,", ",W199,", ",X199,", ",Y199,", ",Z199,", ",AA199,", ",AB199,", ",AC199)</f>
        <v xml:space="preserve"> had room for improvement with the skills that made up the area(s) of , , , , , , , , , , , , , , , </v>
      </c>
    </row>
    <row r="56" spans="1:8" x14ac:dyDescent="0.2">
      <c r="A56" s="85" t="str">
        <f>CONCATENATE($A1," ",G200," ",N200,", ",O200,", ",P200,", ",Q200,", ",R200,", ",S200,", ",T200,", ",U200,", ",V200,", ",W200,", ",X200,", ",Y200,", ",Z200,", ",AA200,", ",AB200,", ",AC200)</f>
        <v xml:space="preserve"> hadn't had the opportunity to work on the skills in the area(s) of , , , , , , , , , , , , , , , </v>
      </c>
    </row>
    <row r="57" spans="1:8" x14ac:dyDescent="0.2">
      <c r="A57" s="85" t="str">
        <f>CONCATENATE($A1," ",G201," ",N201,", ",O201,", ",P201,", ",Q201,", ",R201,", ",S201,", ",T201,", ",U201,", ",V201,", ",W201,", ",X201,", ",Y201,", ",Z201,", ",AA201,", ",AB201,", ",AC201)</f>
        <v xml:space="preserve">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row>
    <row r="58" spans="1:8" x14ac:dyDescent="0.2">
      <c r="A58" s="85"/>
    </row>
    <row r="59" spans="1:8" ht="15.75" x14ac:dyDescent="0.25">
      <c r="A59" s="83" t="str">
        <f>CONCATENATE(A214," ",H59,"%")</f>
        <v>Orientation Skills and GPS Score: 0%</v>
      </c>
      <c r="G59" s="84">
        <f>Front!B12</f>
        <v>0</v>
      </c>
      <c r="H59" s="87">
        <f>ROUND(G59,1)</f>
        <v>0</v>
      </c>
    </row>
    <row r="60" spans="1:8" x14ac:dyDescent="0.2">
      <c r="A60" s="85" t="str">
        <f>CONCATENATE($A1," ",G215," ",N215,", ",O215,", ",P215,", ",Q215,", ",R215,", ",S215,", ",T215,", ",U215,", ",V215,", ",W215)</f>
        <v xml:space="preserve"> did well with the skills that made up the area(s) of , , , , , , , , , </v>
      </c>
    </row>
    <row r="61" spans="1:8" x14ac:dyDescent="0.2">
      <c r="A61" s="85" t="str">
        <f>CONCATENATE($A1," ",G216," ",N216,", ",O216,", ",P216,", ",Q216,", ",R216,", ",S216,", ",T216,", ",U216,", ",V216,", ",W216)</f>
        <v xml:space="preserve"> had room for improvement with the skills that made up the area(s) of , , , , , , , , , </v>
      </c>
    </row>
    <row r="62" spans="1:8" x14ac:dyDescent="0.2">
      <c r="A62" s="85" t="str">
        <f>CONCATENATE($A1," ",G217," ",N217,", ",O217,", ",P217,", ",Q217,", ",R217,", ",S217,", ",T217,", ",U217,", ",V217,", ",W217)</f>
        <v xml:space="preserve"> hadn't had the opportunity to work on the skills in the area(s) of , , , , , , , , , </v>
      </c>
    </row>
    <row r="63" spans="1:8" x14ac:dyDescent="0.2">
      <c r="A63" s="85" t="str">
        <f>CONCATENATE($A1," ",G218," ",N218,", ",O218,", ",P218,", ",Q218,", ",R218,", ",S218,", ",T218,", ",U218,", ",V218,", ",W218)</f>
        <v xml:space="preserve"> didn't need the skills in the area(s) of Cardinality, Clues, Landmarks, Indoor Numbering Systems, Outdoor Numbering Systems, Grid System, Divisors And Block Numbering, Transferability, GPS, Maps</v>
      </c>
    </row>
    <row r="64" spans="1:8" x14ac:dyDescent="0.2">
      <c r="A64" s="85"/>
    </row>
    <row r="65" spans="1:8" ht="15.75" x14ac:dyDescent="0.25">
      <c r="A65" s="83" t="str">
        <f>CONCATENATE(A225," ",H65,"%")</f>
        <v>Public Transportation Score: 0%</v>
      </c>
      <c r="G65" s="84">
        <f>Front!B13</f>
        <v>0</v>
      </c>
      <c r="H65" s="87">
        <f>ROUND(G65,1)</f>
        <v>0</v>
      </c>
    </row>
    <row r="66" spans="1:8" x14ac:dyDescent="0.2">
      <c r="A66" s="85" t="str">
        <f>CONCATENATE($A1," ",G226," ",N226,", ",O226,", ",P226,", ",Q226,", ",R226,", ",S226,", ",T226)</f>
        <v xml:space="preserve"> did well with the skills that made up the area(s) of , , , , , , </v>
      </c>
    </row>
    <row r="67" spans="1:8" x14ac:dyDescent="0.2">
      <c r="A67" s="85" t="str">
        <f>CONCATENATE($A1," ",G227," ",N227,", ",O227,", ",P227,", ",Q227,", ",R227,", ",S227,", ",T227)</f>
        <v xml:space="preserve"> had room for improvement with the skills that made up the area(s) of , , , , , , </v>
      </c>
    </row>
    <row r="68" spans="1:8" x14ac:dyDescent="0.2">
      <c r="A68" s="85" t="str">
        <f>CONCATENATE($A1," ",G228," ",N228,", ",O228,", ",P228,", ",Q228,", ",R228,", ",S228,", ",T228)</f>
        <v xml:space="preserve"> hadn't had the opportunity to work on the skills in the area(s) of , , , , , , </v>
      </c>
    </row>
    <row r="69" spans="1:8" x14ac:dyDescent="0.2">
      <c r="A69" s="85" t="str">
        <f>CONCATENATE($A1," ",G229," ",N229,", ",O229,", ",P229,", ",Q229,", ",R229,", ",S229,", ",T229)</f>
        <v xml:space="preserve"> didn't need the skills in the area(s) of Identifying Common Public Transportation Options, Intra-City Bus Travel, Inter-City Bus Travel, Taxi/Ride Service, Handi-Ride/Para Transit, Air Travel, Subway/Light Rail</v>
      </c>
    </row>
    <row r="70" spans="1:8" x14ac:dyDescent="0.2">
      <c r="A70" s="85"/>
    </row>
    <row r="71" spans="1:8" ht="15.75" x14ac:dyDescent="0.25">
      <c r="A71" s="83" t="str">
        <f>CONCATENATE(A233," ",H71,"%")</f>
        <v>Atypical O&amp;M Score: 0%</v>
      </c>
      <c r="G71" s="84">
        <f>Front!B14</f>
        <v>0</v>
      </c>
      <c r="H71" s="87">
        <f>ROUND(G71,1)</f>
        <v>0</v>
      </c>
    </row>
    <row r="72" spans="1:8" x14ac:dyDescent="0.2">
      <c r="A72" s="85" t="str">
        <f>CONCATENATE($A1," ",G234," ",N234,", ",O234,", ",P234,", ",Q234)</f>
        <v xml:space="preserve"> did well with the skills that made up the area(s) of , , , </v>
      </c>
    </row>
    <row r="73" spans="1:8" x14ac:dyDescent="0.2">
      <c r="A73" s="85" t="str">
        <f>CONCATENATE($A1," ",G235," ",N235,", ",O235,", ",P235,", ",Q235)</f>
        <v xml:space="preserve"> had room for improvement with the skills that made up the area(s) of , , , </v>
      </c>
    </row>
    <row r="74" spans="1:8" x14ac:dyDescent="0.2">
      <c r="A74" s="85" t="str">
        <f>CONCATENATE($A1," ",G236," ",N236,", ",O236,", ",P236,", ",Q236)</f>
        <v xml:space="preserve"> hadn't had the opportunity to work on the skills in the area(s) of , , , </v>
      </c>
    </row>
    <row r="75" spans="1:8" x14ac:dyDescent="0.2">
      <c r="A75" s="85" t="str">
        <f>CONCATENATE($A1," ",G237," ",N237,", ",O237,", ",P237,", ",Q237)</f>
        <v xml:space="preserve"> didn't need the skills in the area(s) of Fences, Fields (Urban), Parks/Playgrounds, Inclement Weather</v>
      </c>
    </row>
    <row r="76" spans="1:8" x14ac:dyDescent="0.2">
      <c r="A76" s="85"/>
    </row>
    <row r="77" spans="1:8" ht="15.75" x14ac:dyDescent="0.25">
      <c r="A77" s="83" t="str">
        <f>CONCATENATE(A238," ",H77,"%")</f>
        <v>Rural Travel Score: 0%</v>
      </c>
      <c r="G77" s="84">
        <f>Front!B15</f>
        <v>0</v>
      </c>
      <c r="H77" s="87">
        <f>ROUND(G77,1)</f>
        <v>0</v>
      </c>
    </row>
    <row r="78" spans="1:8" x14ac:dyDescent="0.2">
      <c r="A78" s="85" t="str">
        <f>CONCATENATE($A1," ",G239," ",N239,", ",O239,", ",P239,", ",Q239,", ",R239)</f>
        <v xml:space="preserve"> did well with the skills that made up the area(s) of , , , , </v>
      </c>
    </row>
    <row r="79" spans="1:8" x14ac:dyDescent="0.2">
      <c r="A79" s="85" t="str">
        <f>CONCATENATE($A1," ",G240," ",N240,", ",O240,", ",P240,", ",Q240,", ",R240)</f>
        <v xml:space="preserve"> had room for improvement with the skills that made up the area(s) of , , , , </v>
      </c>
    </row>
    <row r="80" spans="1:8" x14ac:dyDescent="0.2">
      <c r="A80" s="85" t="str">
        <f>CONCATENATE($A1," ",G241," ",N241,", ",O241,", ",P241,", ",Q241,", ",R241)</f>
        <v xml:space="preserve"> hadn't had the opportunity to work on the skills in the area(s) of , , , , </v>
      </c>
    </row>
    <row r="81" spans="1:8" x14ac:dyDescent="0.2">
      <c r="A81" s="85" t="str">
        <f>CONCATENATE($A1," ",G242," ",N242,", ",O242,", ",P242,", ",Q242,", ",R242)</f>
        <v xml:space="preserve"> didn't need the skills in the area(s) of Understanding Unique Dangers Related To Rural Travel, Walking Along Rural Roads, Ditches/Arroyos, Identifying And Going Around Items In Rural Areas, Rural Street Crossings</v>
      </c>
    </row>
    <row r="82" spans="1:8" x14ac:dyDescent="0.2">
      <c r="A82" s="85"/>
    </row>
    <row r="83" spans="1:8" ht="15.75" x14ac:dyDescent="0.25">
      <c r="A83" s="83" t="str">
        <f>CONCATENATE(A244," ",H83,"%")</f>
        <v>Vision Specific O&amp;M Skills Score: 0%</v>
      </c>
      <c r="G83" s="84">
        <f>Front!B16</f>
        <v>0</v>
      </c>
      <c r="H83" s="87">
        <f>ROUND(G83,1)</f>
        <v>0</v>
      </c>
    </row>
    <row r="84" spans="1:8" x14ac:dyDescent="0.2">
      <c r="A84" s="85" t="str">
        <f>CONCATENATE($A1," ",G245," ",N245,", ",O245,", ",P245,", ",Q245,", ",R245)</f>
        <v xml:space="preserve"> did well with the skills that made up the area(s) of , , , , </v>
      </c>
    </row>
    <row r="85" spans="1:8" x14ac:dyDescent="0.2">
      <c r="A85" s="85" t="str">
        <f>CONCATENATE($A1," ",G246," ",N246,", ",O246,", ",P246,", ",Q246,", ",R246)</f>
        <v xml:space="preserve"> had room for improvement with the skills that made up the area(s) of , , , , </v>
      </c>
    </row>
    <row r="86" spans="1:8" x14ac:dyDescent="0.2">
      <c r="A86" s="85" t="str">
        <f>CONCATENATE($A1," ",G247," ",N247,", ",O247,", ",P247,", ",Q247,", ",R247)</f>
        <v xml:space="preserve"> hadn't had the opportunity to work on the skills in the area(s) of , , , , </v>
      </c>
    </row>
    <row r="87" spans="1:8" x14ac:dyDescent="0.2">
      <c r="A87" s="85" t="str">
        <f>CONCATENATE($A1," ",G248," ",N248,", ",O248,", ",P248,", ",Q248,", ",R248)</f>
        <v xml:space="preserve"> didn't need the skills in the area(s) of Scanning Materials, Scanning Environments, Magnifiers And CCTVs, Monoculars, Visual Traveling</v>
      </c>
    </row>
    <row r="88" spans="1:8" x14ac:dyDescent="0.2">
      <c r="A88" s="85"/>
    </row>
    <row r="89" spans="1:8" ht="15.75" x14ac:dyDescent="0.25">
      <c r="A89" s="83" t="str">
        <f>CONCATENATE(A250," ",H89,"%")</f>
        <v>Community Score: 0%</v>
      </c>
      <c r="G89" s="84">
        <f>Front!B17</f>
        <v>0</v>
      </c>
      <c r="H89" s="87">
        <f>ROUND(G89,1)</f>
        <v>0</v>
      </c>
    </row>
    <row r="90" spans="1:8" x14ac:dyDescent="0.2">
      <c r="A90" s="85" t="str">
        <f>CONCATENATE($A1," ",G251," ",N251,", ",O251,", ",P251,", ",Q251,", ",R251)</f>
        <v xml:space="preserve"> did well with the skills that made up the area(s) of , , , , </v>
      </c>
    </row>
    <row r="91" spans="1:8" x14ac:dyDescent="0.2">
      <c r="A91" s="85" t="str">
        <f>CONCATENATE($A1," ",G252," ",N252,", ",O252,", ",P252,", ",Q252,", ",R252)</f>
        <v xml:space="preserve"> had room for improvement with the skills that made up the area(s) of , , , , </v>
      </c>
    </row>
    <row r="92" spans="1:8" x14ac:dyDescent="0.2">
      <c r="A92" s="85" t="str">
        <f>CONCATENATE($A1," ",G253," ",N253,", ",O253,", ",P253,", ",Q253,", ",R253)</f>
        <v xml:space="preserve"> hadn't had the opportunity to work on the skills in the area(s) of , , , , </v>
      </c>
    </row>
    <row r="93" spans="1:8" x14ac:dyDescent="0.2">
      <c r="A93" s="85" t="str">
        <f>CONCATENATE($A1," ",G254," ",N254,", ",O254,", ",P254,", ",Q254,", ",R254)</f>
        <v xml:space="preserve"> didn't need the skills in the area(s) of Comparison Shopping From Home, Stores, Fast Food Restaurants, Cafeteria Restaurants, Sit Down Restaurants</v>
      </c>
    </row>
    <row r="94" spans="1:8" x14ac:dyDescent="0.2">
      <c r="A94" s="85"/>
    </row>
    <row r="95" spans="1:8" ht="15.75" x14ac:dyDescent="0.25">
      <c r="A95" s="83" t="s">
        <v>860</v>
      </c>
    </row>
    <row r="96" spans="1:8" x14ac:dyDescent="0.2">
      <c r="A96" s="85" t="str">
        <f>CONCATENATE(A1," ",G259," ",K3," ",H259)</f>
        <v xml:space="preserve"> demonstrated 0 of the skills needed to travel independently as an adult.</v>
      </c>
    </row>
    <row r="97" spans="1:1" x14ac:dyDescent="0.2">
      <c r="A97" s="85" t="str">
        <f>CONCATENATE($A1," ",G260," ",N260,", ",O260,", ",P260,", ",Q260,", ",R260,", ",S260,", ",T260,", ",U260,", ",V260,", ",W260,", ",X260,", ",Y260,", ",Z260,", ",AA260,", ",AB260)</f>
        <v xml:space="preserve"> did well with the skills that made up the domain(s) of , , , , , , , , , , , , , , </v>
      </c>
    </row>
    <row r="98" spans="1:1" x14ac:dyDescent="0.2">
      <c r="A98" s="85" t="str">
        <f>CONCATENATE($A1," ",G261," ",N261,", ",O261,", ",P261,", ",Q261,", ",R261,", ",S261,", ",T261,", ",U261,", ",V261,", ",W261,", ",X261,", ",Y261,", ",Z261,", ",AA261,", ",AB261)</f>
        <v xml:space="preserve"> had room for improvement with the skills that made up the domain(s) of , , , , , , , , , , , , , , </v>
      </c>
    </row>
    <row r="99" spans="1:1" x14ac:dyDescent="0.2">
      <c r="A99" s="85" t="str">
        <f>CONCATENATE($A1," ",G262," ",N262,", ",O262,", ",P262,", ",Q262,", ",R262,", ",S262,", ",T262,", ",U262,", ",V262,", ",W262,", ",X262,", ",Y262,", ",Z262,", ",AA262,", ",AB262)</f>
        <v xml:space="preserve"> hadn't had the opportunity to work on the skills that made up the domain(s) of , , , , , , , , , , , , , , </v>
      </c>
    </row>
    <row r="100" spans="1:1" x14ac:dyDescent="0.2">
      <c r="A100" s="85" t="str">
        <f>CONCATENATE($A1," ",G263," ",N263,", ",O263,", ",P263,", ",Q263,", ",R263,", ",S263,", ",T263,", ",U263,", ",V263,", ",W263,", ",X263,", ",Y263,", ",Z263,", ",AA263,", ",AB263)</f>
        <v xml:space="preserve">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row>
    <row r="110" spans="1:1" ht="15.75" x14ac:dyDescent="0.25">
      <c r="A110" s="84" t="s">
        <v>863</v>
      </c>
    </row>
    <row r="111" spans="1:1" x14ac:dyDescent="0.2">
      <c r="A111" s="85" t="str">
        <f>CONCATENATE($A97," ",A98," ",A99,", ",A100)</f>
        <v xml:space="preserve"> did well with the skills that made up the domain(s) of , , , , , , , , , , , , , ,   had room for improvement with the skills that made up the domain(s) of , , , , , , , , , , , , , ,   hadn't had the opportunity to work on the skills that made up the domain(s) of , , , , , , , , , , , , , , ,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row>
    <row r="113" spans="1:22" ht="15.75" x14ac:dyDescent="0.25">
      <c r="A113" s="84" t="s">
        <v>864</v>
      </c>
    </row>
    <row r="114" spans="1:22" x14ac:dyDescent="0.2">
      <c r="A114" s="85" t="str">
        <f>A97</f>
        <v xml:space="preserve"> did well with the skills that made up the domain(s) of , , , , , , , , , , , , , , </v>
      </c>
    </row>
    <row r="116" spans="1:22" ht="15.75" x14ac:dyDescent="0.25">
      <c r="A116" s="84" t="s">
        <v>865</v>
      </c>
    </row>
    <row r="117" spans="1:22" x14ac:dyDescent="0.2">
      <c r="A117" s="85" t="str">
        <f>A98</f>
        <v xml:space="preserve"> had room for improvement with the skills that made up the domain(s) of , , , , , , , , , , , , , , </v>
      </c>
    </row>
    <row r="119" spans="1:22" ht="15.75" x14ac:dyDescent="0.25">
      <c r="A119" s="84" t="s">
        <v>101</v>
      </c>
    </row>
    <row r="120" spans="1:22" x14ac:dyDescent="0.2">
      <c r="A120" s="85" t="str">
        <f>CONCATENATE($A1," ",A276," ",K3,"% ",A277," ",(ROUNDUP(K3+5,0)),"% ",A278)</f>
        <v xml:space="preserve"> will demonstrate improved skills in Orientation &amp; Mobility by increasing the score on the O&amp;M Inventory from 0% to a minimum of 5% by the next annual IEP date.</v>
      </c>
    </row>
    <row r="125" spans="1:22" ht="15.75" x14ac:dyDescent="0.25">
      <c r="A125" s="84" t="s">
        <v>869</v>
      </c>
    </row>
    <row r="126" spans="1:22" x14ac:dyDescent="0.2">
      <c r="A126" s="85" t="s">
        <v>881</v>
      </c>
    </row>
    <row r="128" spans="1:22" x14ac:dyDescent="0.2">
      <c r="A128" s="94"/>
      <c r="B128" s="94"/>
      <c r="C128" s="94"/>
      <c r="D128" s="94"/>
      <c r="E128" s="94"/>
      <c r="F128" s="94"/>
      <c r="G128" s="94"/>
      <c r="H128" s="94"/>
      <c r="I128" s="94"/>
      <c r="J128" s="94"/>
      <c r="K128" s="94"/>
      <c r="L128" s="94"/>
      <c r="M128" s="94"/>
      <c r="N128" s="94"/>
      <c r="O128" s="94"/>
      <c r="P128" s="94"/>
      <c r="Q128" s="94"/>
      <c r="R128" s="94"/>
      <c r="S128" s="94"/>
      <c r="T128" s="94"/>
      <c r="U128" s="94"/>
      <c r="V128" s="94"/>
    </row>
    <row r="129" spans="1:22" x14ac:dyDescent="0.2">
      <c r="A129" s="94"/>
      <c r="B129" s="94"/>
      <c r="C129" s="94"/>
      <c r="D129" s="94"/>
      <c r="E129" s="94"/>
      <c r="F129" s="94"/>
      <c r="G129" s="94"/>
      <c r="H129" s="94"/>
      <c r="I129" s="94"/>
      <c r="J129" s="94"/>
      <c r="K129" s="94"/>
      <c r="L129" s="94"/>
      <c r="M129" s="94"/>
      <c r="N129" s="94"/>
      <c r="O129" s="94"/>
      <c r="P129" s="94"/>
      <c r="Q129" s="94"/>
      <c r="R129" s="94"/>
      <c r="S129" s="94"/>
      <c r="T129" s="94"/>
      <c r="U129" s="94"/>
      <c r="V129" s="94"/>
    </row>
    <row r="130" spans="1:22" x14ac:dyDescent="0.2">
      <c r="A130" s="94"/>
      <c r="B130" s="94"/>
      <c r="C130" s="94"/>
      <c r="D130" s="94"/>
      <c r="E130" s="94"/>
      <c r="F130" s="94"/>
      <c r="G130" s="94"/>
      <c r="H130" s="94"/>
      <c r="I130" s="94"/>
      <c r="J130" s="94"/>
      <c r="K130" s="94"/>
      <c r="L130" s="94"/>
      <c r="M130" s="94"/>
      <c r="N130" s="94"/>
      <c r="O130" s="94"/>
      <c r="P130" s="94"/>
      <c r="Q130" s="94"/>
      <c r="R130" s="94"/>
      <c r="S130" s="94"/>
      <c r="T130" s="94"/>
      <c r="U130" s="94"/>
      <c r="V130" s="94"/>
    </row>
    <row r="131" spans="1:22" x14ac:dyDescent="0.2">
      <c r="A131" s="94"/>
      <c r="B131" s="94"/>
      <c r="C131" s="94"/>
      <c r="D131" s="94"/>
      <c r="E131" s="94"/>
      <c r="F131" s="94"/>
      <c r="G131" s="94"/>
      <c r="H131" s="94"/>
      <c r="I131" s="94"/>
      <c r="J131" s="94"/>
      <c r="K131" s="94"/>
      <c r="L131" s="94"/>
      <c r="M131" s="94"/>
      <c r="N131" s="94"/>
      <c r="O131" s="94"/>
      <c r="P131" s="94"/>
      <c r="Q131" s="94"/>
      <c r="R131" s="94"/>
      <c r="S131" s="94"/>
      <c r="T131" s="94"/>
      <c r="U131" s="94"/>
      <c r="V131" s="94"/>
    </row>
    <row r="132" spans="1:22" x14ac:dyDescent="0.2">
      <c r="A132" s="94"/>
      <c r="B132" s="94"/>
      <c r="C132" s="94"/>
      <c r="D132" s="94"/>
      <c r="E132" s="94"/>
      <c r="F132" s="94"/>
      <c r="G132" s="94"/>
      <c r="H132" s="94"/>
      <c r="I132" s="94"/>
      <c r="J132" s="94"/>
      <c r="K132" s="94"/>
      <c r="L132" s="94"/>
      <c r="M132" s="94"/>
      <c r="N132" s="94"/>
      <c r="O132" s="94"/>
      <c r="P132" s="94"/>
      <c r="Q132" s="94"/>
      <c r="R132" s="94"/>
      <c r="S132" s="94"/>
      <c r="T132" s="94"/>
      <c r="U132" s="94"/>
      <c r="V132" s="94"/>
    </row>
    <row r="133" spans="1:22" x14ac:dyDescent="0.2">
      <c r="A133" s="94"/>
      <c r="B133" s="94"/>
      <c r="C133" s="94"/>
      <c r="D133" s="94"/>
      <c r="E133" s="94"/>
      <c r="F133" s="94"/>
      <c r="G133" s="94"/>
      <c r="H133" s="94"/>
      <c r="I133" s="94"/>
      <c r="J133" s="94"/>
      <c r="K133" s="94"/>
      <c r="L133" s="94"/>
      <c r="M133" s="94"/>
      <c r="N133" s="94"/>
      <c r="O133" s="94"/>
      <c r="P133" s="94"/>
      <c r="Q133" s="94"/>
      <c r="R133" s="94"/>
      <c r="S133" s="94"/>
      <c r="T133" s="94"/>
      <c r="U133" s="94"/>
      <c r="V133" s="94"/>
    </row>
    <row r="134" spans="1:22" x14ac:dyDescent="0.2">
      <c r="A134" s="94"/>
      <c r="B134" s="94"/>
      <c r="C134" s="94"/>
      <c r="D134" s="94"/>
      <c r="E134" s="94"/>
      <c r="F134" s="94"/>
      <c r="G134" s="94"/>
      <c r="H134" s="94"/>
      <c r="I134" s="94"/>
      <c r="J134" s="94"/>
      <c r="K134" s="94"/>
      <c r="L134" s="94"/>
      <c r="M134" s="94"/>
      <c r="N134" s="94"/>
      <c r="O134" s="94"/>
      <c r="P134" s="94"/>
      <c r="Q134" s="94"/>
      <c r="R134" s="94"/>
      <c r="S134" s="94"/>
      <c r="T134" s="94"/>
      <c r="U134" s="94"/>
      <c r="V134" s="94"/>
    </row>
    <row r="135" spans="1:22" x14ac:dyDescent="0.2">
      <c r="A135" s="94"/>
      <c r="B135" s="94"/>
      <c r="C135" s="94"/>
      <c r="D135" s="94"/>
      <c r="E135" s="94"/>
      <c r="F135" s="94"/>
      <c r="G135" s="94"/>
      <c r="H135" s="94"/>
      <c r="I135" s="94"/>
      <c r="J135" s="94"/>
      <c r="K135" s="94"/>
      <c r="L135" s="94"/>
      <c r="M135" s="94"/>
      <c r="N135" s="94"/>
      <c r="O135" s="94"/>
      <c r="P135" s="94"/>
      <c r="Q135" s="94"/>
      <c r="R135" s="94"/>
      <c r="S135" s="94"/>
      <c r="T135" s="94"/>
      <c r="U135" s="94"/>
      <c r="V135" s="94"/>
    </row>
    <row r="136" spans="1:22" x14ac:dyDescent="0.2">
      <c r="A136" s="94"/>
      <c r="B136" s="94"/>
      <c r="C136" s="94"/>
      <c r="D136" s="94"/>
      <c r="E136" s="94"/>
      <c r="F136" s="94"/>
      <c r="G136" s="94"/>
      <c r="H136" s="94"/>
      <c r="I136" s="94"/>
      <c r="J136" s="94"/>
      <c r="K136" s="94"/>
      <c r="L136" s="94"/>
      <c r="M136" s="94"/>
      <c r="N136" s="94"/>
      <c r="O136" s="94"/>
      <c r="P136" s="94"/>
      <c r="Q136" s="94"/>
      <c r="R136" s="94"/>
      <c r="S136" s="94"/>
      <c r="T136" s="94"/>
      <c r="U136" s="94"/>
      <c r="V136" s="94"/>
    </row>
    <row r="137" spans="1:22" x14ac:dyDescent="0.2">
      <c r="A137" s="94"/>
      <c r="B137" s="94"/>
      <c r="C137" s="94"/>
      <c r="D137" s="94"/>
      <c r="E137" s="94"/>
      <c r="F137" s="94"/>
      <c r="G137" s="94"/>
      <c r="H137" s="94"/>
      <c r="I137" s="94"/>
      <c r="J137" s="94"/>
      <c r="K137" s="94"/>
      <c r="L137" s="94"/>
      <c r="M137" s="94"/>
      <c r="N137" s="94"/>
      <c r="O137" s="94"/>
      <c r="P137" s="94"/>
      <c r="Q137" s="94"/>
      <c r="R137" s="94"/>
      <c r="S137" s="94"/>
      <c r="T137" s="94"/>
      <c r="U137" s="94"/>
      <c r="V137" s="94"/>
    </row>
    <row r="138" spans="1:22" x14ac:dyDescent="0.2">
      <c r="A138" s="94"/>
      <c r="B138" s="94"/>
      <c r="C138" s="94"/>
      <c r="D138" s="94"/>
      <c r="E138" s="94"/>
      <c r="F138" s="94"/>
      <c r="G138" s="94"/>
      <c r="H138" s="94"/>
      <c r="I138" s="94"/>
      <c r="J138" s="94"/>
      <c r="K138" s="94"/>
      <c r="L138" s="94"/>
      <c r="M138" s="94"/>
      <c r="N138" s="94"/>
      <c r="O138" s="94"/>
      <c r="P138" s="94"/>
      <c r="Q138" s="94"/>
      <c r="R138" s="94"/>
      <c r="S138" s="94"/>
      <c r="T138" s="94"/>
      <c r="U138" s="94"/>
      <c r="V138" s="94"/>
    </row>
    <row r="139" spans="1:22" x14ac:dyDescent="0.2">
      <c r="A139" s="94"/>
      <c r="B139" s="94"/>
      <c r="C139" s="94"/>
      <c r="D139" s="94"/>
      <c r="E139" s="94"/>
      <c r="F139" s="94"/>
      <c r="G139" s="94"/>
      <c r="H139" s="94"/>
      <c r="I139" s="94"/>
      <c r="J139" s="94"/>
      <c r="K139" s="94"/>
      <c r="L139" s="94"/>
      <c r="M139" s="94"/>
      <c r="N139" s="94"/>
      <c r="O139" s="94"/>
      <c r="P139" s="94"/>
      <c r="Q139" s="94"/>
      <c r="R139" s="94"/>
      <c r="S139" s="94"/>
      <c r="T139" s="94"/>
      <c r="U139" s="94"/>
      <c r="V139" s="94"/>
    </row>
    <row r="140" spans="1:22" x14ac:dyDescent="0.2">
      <c r="A140" s="94"/>
      <c r="B140" s="94"/>
      <c r="C140" s="94"/>
      <c r="D140" s="94"/>
      <c r="E140" s="94"/>
      <c r="F140" s="94"/>
      <c r="G140" s="94"/>
      <c r="H140" s="94"/>
      <c r="I140" s="94"/>
      <c r="J140" s="94"/>
      <c r="K140" s="94"/>
      <c r="L140" s="94"/>
      <c r="M140" s="94"/>
      <c r="N140" s="94"/>
      <c r="O140" s="94"/>
      <c r="P140" s="94"/>
      <c r="Q140" s="94"/>
      <c r="R140" s="94"/>
      <c r="S140" s="94"/>
      <c r="T140" s="94"/>
      <c r="U140" s="94"/>
      <c r="V140" s="94"/>
    </row>
    <row r="141" spans="1:22" x14ac:dyDescent="0.2">
      <c r="A141" s="94"/>
      <c r="B141" s="94"/>
      <c r="C141" s="94"/>
      <c r="D141" s="94"/>
      <c r="E141" s="94"/>
      <c r="F141" s="94"/>
      <c r="G141" s="94"/>
      <c r="H141" s="94"/>
      <c r="I141" s="94"/>
      <c r="J141" s="94"/>
      <c r="K141" s="94"/>
      <c r="L141" s="94"/>
      <c r="M141" s="94"/>
      <c r="N141" s="94"/>
      <c r="O141" s="94"/>
      <c r="P141" s="94"/>
      <c r="Q141" s="94"/>
      <c r="R141" s="94"/>
      <c r="S141" s="94"/>
      <c r="T141" s="94"/>
      <c r="U141" s="94"/>
      <c r="V141" s="94"/>
    </row>
    <row r="142" spans="1:22" x14ac:dyDescent="0.2">
      <c r="A142" s="94"/>
      <c r="B142" s="94"/>
      <c r="C142" s="94"/>
      <c r="D142" s="94"/>
      <c r="E142" s="94"/>
      <c r="F142" s="94"/>
      <c r="G142" s="94"/>
      <c r="H142" s="94"/>
      <c r="I142" s="94"/>
      <c r="J142" s="94"/>
      <c r="K142" s="94"/>
      <c r="L142" s="94"/>
      <c r="M142" s="94"/>
      <c r="N142" s="94"/>
      <c r="O142" s="94"/>
      <c r="P142" s="94"/>
      <c r="Q142" s="94"/>
      <c r="R142" s="94"/>
      <c r="S142" s="94"/>
      <c r="T142" s="94"/>
      <c r="U142" s="94"/>
      <c r="V142" s="94"/>
    </row>
    <row r="143" spans="1:22" x14ac:dyDescent="0.2">
      <c r="A143" s="94"/>
      <c r="B143" s="94"/>
      <c r="C143" s="94"/>
      <c r="D143" s="94"/>
      <c r="E143" s="94"/>
      <c r="F143" s="94"/>
      <c r="G143" s="94"/>
      <c r="H143" s="94"/>
      <c r="I143" s="94"/>
      <c r="J143" s="94"/>
      <c r="K143" s="94"/>
      <c r="L143" s="94"/>
      <c r="M143" s="94"/>
      <c r="N143" s="94"/>
      <c r="O143" s="94"/>
      <c r="P143" s="94"/>
      <c r="Q143" s="94"/>
      <c r="R143" s="94"/>
      <c r="S143" s="94"/>
      <c r="T143" s="94"/>
      <c r="U143" s="94"/>
      <c r="V143" s="94"/>
    </row>
    <row r="144" spans="1:22" x14ac:dyDescent="0.2">
      <c r="A144" s="94"/>
      <c r="B144" s="94"/>
      <c r="C144" s="94"/>
      <c r="D144" s="94"/>
      <c r="E144" s="94"/>
      <c r="F144" s="94"/>
      <c r="G144" s="94"/>
      <c r="H144" s="94"/>
      <c r="I144" s="94"/>
      <c r="J144" s="94"/>
      <c r="K144" s="94"/>
      <c r="L144" s="94"/>
      <c r="M144" s="94"/>
      <c r="N144" s="94"/>
      <c r="O144" s="94"/>
      <c r="P144" s="94"/>
      <c r="Q144" s="94"/>
      <c r="R144" s="94"/>
      <c r="S144" s="94"/>
      <c r="T144" s="94"/>
      <c r="U144" s="94"/>
      <c r="V144" s="94"/>
    </row>
    <row r="145" spans="1:22" x14ac:dyDescent="0.2">
      <c r="A145" s="94"/>
      <c r="B145" s="94"/>
      <c r="C145" s="94"/>
      <c r="D145" s="94"/>
      <c r="E145" s="94"/>
      <c r="F145" s="94"/>
      <c r="G145" s="94"/>
      <c r="H145" s="94"/>
      <c r="I145" s="94"/>
      <c r="J145" s="94"/>
      <c r="K145" s="94"/>
      <c r="L145" s="94"/>
      <c r="M145" s="94"/>
      <c r="N145" s="94"/>
      <c r="O145" s="94"/>
      <c r="P145" s="94"/>
      <c r="Q145" s="94"/>
      <c r="R145" s="94"/>
      <c r="S145" s="94"/>
      <c r="T145" s="94"/>
      <c r="U145" s="94"/>
      <c r="V145" s="94"/>
    </row>
    <row r="146" spans="1:22" x14ac:dyDescent="0.2">
      <c r="A146" s="94"/>
      <c r="B146" s="94"/>
      <c r="C146" s="94"/>
      <c r="D146" s="94"/>
      <c r="E146" s="94"/>
      <c r="F146" s="94"/>
      <c r="G146" s="94"/>
      <c r="H146" s="94"/>
      <c r="I146" s="94"/>
      <c r="J146" s="94"/>
      <c r="K146" s="94"/>
      <c r="L146" s="94"/>
      <c r="M146" s="94"/>
      <c r="N146" s="94"/>
      <c r="O146" s="94"/>
      <c r="P146" s="94"/>
      <c r="Q146" s="94"/>
      <c r="R146" s="94"/>
      <c r="S146" s="94"/>
      <c r="T146" s="94"/>
      <c r="U146" s="94"/>
      <c r="V146" s="94"/>
    </row>
    <row r="147" spans="1:22" x14ac:dyDescent="0.2">
      <c r="A147" s="94"/>
      <c r="B147" s="94"/>
      <c r="C147" s="94"/>
      <c r="D147" s="94"/>
      <c r="E147" s="94"/>
      <c r="F147" s="94"/>
      <c r="G147" s="94"/>
      <c r="H147" s="94"/>
      <c r="I147" s="94"/>
      <c r="J147" s="94"/>
      <c r="K147" s="94"/>
      <c r="L147" s="94"/>
      <c r="M147" s="94"/>
      <c r="N147" s="94"/>
      <c r="O147" s="94"/>
      <c r="P147" s="94"/>
      <c r="Q147" s="94"/>
      <c r="R147" s="94"/>
      <c r="S147" s="94"/>
      <c r="T147" s="94"/>
      <c r="U147" s="94"/>
      <c r="V147" s="94"/>
    </row>
    <row r="149" spans="1:22" x14ac:dyDescent="0.2">
      <c r="A149" s="81" t="s">
        <v>885</v>
      </c>
    </row>
    <row r="150" spans="1:22" ht="15.75" x14ac:dyDescent="0.25">
      <c r="A150" s="84" t="s">
        <v>750</v>
      </c>
    </row>
    <row r="151" spans="1:22" ht="15.75" x14ac:dyDescent="0.25">
      <c r="A151" s="84" t="s">
        <v>751</v>
      </c>
    </row>
    <row r="152" spans="1:22" x14ac:dyDescent="0.2">
      <c r="A152" s="81" t="s">
        <v>752</v>
      </c>
      <c r="F152" s="81">
        <f>Concept!D3</f>
        <v>0</v>
      </c>
      <c r="G152" s="81" t="s">
        <v>856</v>
      </c>
      <c r="N152" s="81" t="str">
        <f>IF(F152&gt;3.99,A152,"")</f>
        <v/>
      </c>
      <c r="O152" s="81" t="str">
        <f>IF(F153&gt;3.99,A153,"")</f>
        <v/>
      </c>
      <c r="P152" s="81" t="str">
        <f>IF(F154&gt;3.99,A154,"")</f>
        <v/>
      </c>
      <c r="Q152" s="81" t="str">
        <f>IF(F155&gt;3.99,A155,"")</f>
        <v/>
      </c>
      <c r="R152" s="81" t="str">
        <f>IF(F156&gt;4,E156,"")</f>
        <v/>
      </c>
    </row>
    <row r="153" spans="1:22" x14ac:dyDescent="0.2">
      <c r="A153" s="81" t="s">
        <v>753</v>
      </c>
      <c r="F153" s="81">
        <f>Concept!D9</f>
        <v>0</v>
      </c>
      <c r="G153" s="81" t="s">
        <v>853</v>
      </c>
      <c r="N153" s="81" t="str">
        <f>IF(AND($F152&gt;1.01,$F152&lt;3.99),$A152,"")</f>
        <v/>
      </c>
      <c r="O153" s="81" t="str">
        <f>IF(AND($F153&gt;1.01,$F153&lt;3.99),$A153,"")</f>
        <v/>
      </c>
      <c r="P153" s="81" t="str">
        <f>IF(AND($F154&gt;1.01,$F154&lt;3.99),$A154,"")</f>
        <v/>
      </c>
      <c r="Q153" s="81" t="str">
        <f>IF(AND($F155&gt;1.01,$F155&lt;3.99),$A155,"")</f>
        <v/>
      </c>
    </row>
    <row r="154" spans="1:22" x14ac:dyDescent="0.2">
      <c r="A154" s="81" t="s">
        <v>754</v>
      </c>
      <c r="F154" s="81">
        <f>Concept!D18</f>
        <v>0</v>
      </c>
      <c r="G154" s="81" t="s">
        <v>854</v>
      </c>
      <c r="N154" s="88" t="str">
        <f>IF(AND($F152&gt;0.99,$F152&lt;1.000001),$A152,"")</f>
        <v/>
      </c>
      <c r="O154" s="88" t="str">
        <f>IF(AND($F153&gt;0.99,$F153&lt;1.000001),$A153,"")</f>
        <v/>
      </c>
      <c r="P154" s="88" t="str">
        <f>IF(AND($F154&gt;0.99,$F154&lt;1.000001),$A154,"")</f>
        <v/>
      </c>
      <c r="Q154" s="88" t="str">
        <f>IF(AND($F155&gt;0.99,$F155&lt;1.000001),$A155,"")</f>
        <v/>
      </c>
      <c r="R154" s="88"/>
    </row>
    <row r="155" spans="1:22" x14ac:dyDescent="0.2">
      <c r="A155" s="81" t="s">
        <v>755</v>
      </c>
      <c r="F155" s="81">
        <f>Concept!D23</f>
        <v>0</v>
      </c>
      <c r="G155" s="81" t="s">
        <v>855</v>
      </c>
      <c r="N155" s="81" t="str">
        <f>IF($F152=0,$A152,"")</f>
        <v>Vocabulary</v>
      </c>
      <c r="O155" s="81" t="str">
        <f>IF($F153=0,$A153,"")</f>
        <v>Laterality</v>
      </c>
      <c r="P155" s="81" t="str">
        <f>IF($F154=0,$A154,"")</f>
        <v>Parallel/Perpendicular</v>
      </c>
      <c r="Q155" s="81" t="str">
        <f>IF($F155=0,$A155,"")</f>
        <v>Time And Distance</v>
      </c>
    </row>
    <row r="156" spans="1:22" ht="15.75" x14ac:dyDescent="0.25">
      <c r="A156" s="84" t="s">
        <v>760</v>
      </c>
    </row>
    <row r="157" spans="1:22" x14ac:dyDescent="0.2">
      <c r="A157" s="81" t="s">
        <v>756</v>
      </c>
      <c r="F157" s="81">
        <f>Move!D3</f>
        <v>0</v>
      </c>
      <c r="G157" s="81" t="s">
        <v>856</v>
      </c>
      <c r="N157" s="81" t="str">
        <f>IF(F157&gt;3.99,A157,"")</f>
        <v/>
      </c>
      <c r="O157" s="81" t="str">
        <f>IF(F158&gt;3.99,A158,"")</f>
        <v/>
      </c>
      <c r="P157" s="81" t="str">
        <f>IF(F159&gt;3.99,A159,"")</f>
        <v/>
      </c>
      <c r="Q157" s="81" t="str">
        <f>IF(F160&gt;3.99,A160,"")</f>
        <v/>
      </c>
    </row>
    <row r="158" spans="1:22" x14ac:dyDescent="0.2">
      <c r="A158" s="81" t="s">
        <v>757</v>
      </c>
      <c r="F158" s="81">
        <f>Move!D9</f>
        <v>0</v>
      </c>
      <c r="G158" s="81" t="s">
        <v>853</v>
      </c>
      <c r="N158" s="81" t="str">
        <f>IF(AND($F157&gt;1.01,$F157&lt;3.99),$A157,"")</f>
        <v/>
      </c>
      <c r="O158" s="81" t="str">
        <f>IF(AND($F158&gt;1.01,$F158&lt;3.99),$A158,"")</f>
        <v/>
      </c>
      <c r="P158" s="81" t="str">
        <f>IF(AND($F159&gt;1.01,$F159&lt;3.99),$A159,"")</f>
        <v/>
      </c>
      <c r="Q158" s="81" t="str">
        <f>IF(AND($F160&gt;1.01,$F160&lt;3.99),$A160,"")</f>
        <v/>
      </c>
    </row>
    <row r="159" spans="1:22" x14ac:dyDescent="0.2">
      <c r="A159" s="81" t="s">
        <v>758</v>
      </c>
      <c r="F159" s="81">
        <f>Move!D15</f>
        <v>0</v>
      </c>
      <c r="G159" s="81" t="s">
        <v>854</v>
      </c>
      <c r="N159" s="88" t="str">
        <f>IF(AND($F157&gt;0.99,$F157&lt;1.000001),$A157,"")</f>
        <v/>
      </c>
      <c r="O159" s="88" t="str">
        <f>IF(AND($F158&gt;0.99,$F158&lt;1.000001),$A158,"")</f>
        <v/>
      </c>
      <c r="P159" s="88" t="str">
        <f>IF(AND($F159&gt;0.99,$F159&lt;1.000001),$A159,"")</f>
        <v/>
      </c>
      <c r="Q159" s="88" t="str">
        <f>IF(AND($F160&gt;0.99,$F160&lt;1.000001),$A160,"")</f>
        <v/>
      </c>
      <c r="R159" s="88"/>
    </row>
    <row r="160" spans="1:22" x14ac:dyDescent="0.2">
      <c r="A160" s="81" t="s">
        <v>759</v>
      </c>
      <c r="F160" s="81">
        <f>Move!D23</f>
        <v>0</v>
      </c>
      <c r="G160" s="81" t="s">
        <v>855</v>
      </c>
      <c r="N160" s="81" t="str">
        <f>IF($F157=0,$A157,"")</f>
        <v>Walking</v>
      </c>
      <c r="O160" s="81" t="str">
        <f>IF($F158=0,$A158,"")</f>
        <v>Maintaining Body Alignment While Walking</v>
      </c>
      <c r="P160" s="81" t="str">
        <f>IF($F159=0,$A159,"")</f>
        <v>Balance</v>
      </c>
      <c r="Q160" s="81" t="str">
        <f>IF($F160=0,$A160,"")</f>
        <v>Turns</v>
      </c>
    </row>
    <row r="161" spans="1:22" ht="15.75" x14ac:dyDescent="0.25">
      <c r="A161" s="84" t="s">
        <v>840</v>
      </c>
    </row>
    <row r="162" spans="1:22" x14ac:dyDescent="0.2">
      <c r="A162" s="81" t="s">
        <v>761</v>
      </c>
      <c r="F162" s="81">
        <f>SingRm!D3</f>
        <v>0</v>
      </c>
      <c r="G162" s="81" t="s">
        <v>856</v>
      </c>
      <c r="N162" s="81" t="str">
        <f>IF(F162&gt;3.99,A162,"")</f>
        <v/>
      </c>
      <c r="O162" s="81" t="str">
        <f>IF(F163&gt;3.99,A163,"")</f>
        <v/>
      </c>
      <c r="P162" s="81" t="str">
        <f>IF(F164&gt;3.99,A164,"")</f>
        <v/>
      </c>
      <c r="Q162" s="81" t="str">
        <f>IF(F165&gt;3.99,A165,"")</f>
        <v/>
      </c>
      <c r="R162" s="81" t="str">
        <f>IF(F166&gt;3.99,A166,"")</f>
        <v/>
      </c>
    </row>
    <row r="163" spans="1:22" x14ac:dyDescent="0.2">
      <c r="A163" s="81" t="s">
        <v>762</v>
      </c>
      <c r="F163" s="81">
        <f>SingRm!D9</f>
        <v>0</v>
      </c>
      <c r="G163" s="81" t="s">
        <v>853</v>
      </c>
      <c r="N163" s="81" t="str">
        <f>IF(AND($F162&gt;1.01,$F162&lt;3.99),$A162,"")</f>
        <v/>
      </c>
      <c r="O163" s="81" t="str">
        <f>IF(AND($F163&gt;1.01,$F163&lt;3.99),$A163,"")</f>
        <v/>
      </c>
      <c r="P163" s="81" t="str">
        <f>IF(AND($F164&gt;1.01,$F164&lt;3.99),$A164,"")</f>
        <v/>
      </c>
      <c r="Q163" s="81" t="str">
        <f>IF(AND($F165&gt;1.01,$F165&lt;3.99),$A165,"")</f>
        <v/>
      </c>
      <c r="R163" s="81" t="str">
        <f>IF(AND($F166&gt;1.01,$F166&lt;3.99),$A166,"")</f>
        <v/>
      </c>
    </row>
    <row r="164" spans="1:22" x14ac:dyDescent="0.2">
      <c r="A164" s="81" t="s">
        <v>858</v>
      </c>
      <c r="F164" s="81">
        <f>SingRm!D16</f>
        <v>0</v>
      </c>
      <c r="G164" s="81" t="s">
        <v>854</v>
      </c>
      <c r="N164" s="88" t="str">
        <f>IF(AND($F162&gt;0.99,$F162&lt;1.000001),$A162,"")</f>
        <v/>
      </c>
      <c r="O164" s="88" t="str">
        <f>IF(AND($F163&gt;0.99,$F163&lt;1.000001),$A163,"")</f>
        <v/>
      </c>
      <c r="P164" s="88" t="str">
        <f>IF(AND($F164&gt;0.99,$F164&lt;1.000001),$A164,"")</f>
        <v/>
      </c>
      <c r="Q164" s="88" t="str">
        <f>IF(AND($F165&gt;0.99,$F165&lt;1.000001),$A165,"")</f>
        <v/>
      </c>
      <c r="R164" s="88" t="str">
        <f>IF(AND($F166&gt;0.99,$F166&lt;1.000001),$A166,"")</f>
        <v/>
      </c>
    </row>
    <row r="165" spans="1:22" x14ac:dyDescent="0.2">
      <c r="A165" s="81" t="s">
        <v>857</v>
      </c>
      <c r="F165" s="81">
        <f>SingRm!D23</f>
        <v>0</v>
      </c>
      <c r="G165" s="81" t="s">
        <v>855</v>
      </c>
      <c r="N165" s="81" t="str">
        <f>IF($F162=0,$A162,"")</f>
        <v>Familiar Rooms</v>
      </c>
      <c r="O165" s="81" t="str">
        <f>IF($F163=0,$A163,"")</f>
        <v>Unfamiliar Rooms</v>
      </c>
      <c r="P165" s="81" t="str">
        <f>IF($F164=0,$A164,"")</f>
        <v>Seating (Rows)</v>
      </c>
      <c r="Q165" s="81" t="str">
        <f>IF($F165=0,$A165,"")</f>
        <v>Seating (Tables)</v>
      </c>
      <c r="R165" s="81" t="str">
        <f>IF($F166=0,$A166,"")</f>
        <v>Locating Dropped Objects</v>
      </c>
    </row>
    <row r="166" spans="1:22" x14ac:dyDescent="0.2">
      <c r="A166" s="81" t="s">
        <v>763</v>
      </c>
      <c r="F166" s="81">
        <f>SingRm!D28</f>
        <v>0</v>
      </c>
    </row>
    <row r="167" spans="1:22" ht="15.75" x14ac:dyDescent="0.25">
      <c r="A167" s="84" t="s">
        <v>841</v>
      </c>
    </row>
    <row r="168" spans="1:22" x14ac:dyDescent="0.2">
      <c r="A168" s="81" t="s">
        <v>764</v>
      </c>
      <c r="F168" s="81">
        <f>Indoor!D3</f>
        <v>0</v>
      </c>
      <c r="G168" s="81" t="s">
        <v>856</v>
      </c>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row>
    <row r="169" spans="1:22" x14ac:dyDescent="0.2">
      <c r="A169" s="81" t="s">
        <v>765</v>
      </c>
      <c r="F169" s="81">
        <f>Indoor!D6</f>
        <v>0</v>
      </c>
      <c r="G169" s="81" t="s">
        <v>853</v>
      </c>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row>
    <row r="170" spans="1:22" x14ac:dyDescent="0.2">
      <c r="A170" s="81" t="s">
        <v>766</v>
      </c>
      <c r="F170" s="81">
        <f>Indoor!D9</f>
        <v>0</v>
      </c>
      <c r="G170" s="81" t="s">
        <v>854</v>
      </c>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row>
    <row r="171" spans="1:22" x14ac:dyDescent="0.2">
      <c r="A171" s="81" t="s">
        <v>767</v>
      </c>
      <c r="F171" s="81">
        <f>Indoor!D15</f>
        <v>0</v>
      </c>
      <c r="G171" s="81" t="s">
        <v>855</v>
      </c>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row>
    <row r="172" spans="1:22" x14ac:dyDescent="0.2">
      <c r="A172" s="81" t="s">
        <v>769</v>
      </c>
      <c r="F172" s="81">
        <f>Indoor!D23</f>
        <v>0</v>
      </c>
    </row>
    <row r="173" spans="1:22" x14ac:dyDescent="0.2">
      <c r="A173" s="81" t="s">
        <v>768</v>
      </c>
      <c r="F173" s="81">
        <f>Indoor!D35</f>
        <v>0</v>
      </c>
    </row>
    <row r="174" spans="1:22" x14ac:dyDescent="0.2">
      <c r="A174" s="81" t="s">
        <v>770</v>
      </c>
      <c r="F174" s="81">
        <f>Indoor!D44</f>
        <v>0</v>
      </c>
    </row>
    <row r="175" spans="1:22" x14ac:dyDescent="0.2">
      <c r="A175" s="81" t="s">
        <v>771</v>
      </c>
      <c r="F175" s="81">
        <f>Indoor!D54</f>
        <v>0</v>
      </c>
    </row>
    <row r="176" spans="1:22" ht="15.75" x14ac:dyDescent="0.25">
      <c r="A176" s="84" t="s">
        <v>842</v>
      </c>
      <c r="G176" s="81" t="s">
        <v>856</v>
      </c>
      <c r="N176" s="81" t="str">
        <f>IF(F177&gt;3.99,A177,"")</f>
        <v/>
      </c>
      <c r="O176" s="81" t="str">
        <f>IF(F178&gt;3.99,A178,"")</f>
        <v/>
      </c>
      <c r="P176" s="81" t="str">
        <f>IF(F179&gt;3.99,A179,"")</f>
        <v/>
      </c>
    </row>
    <row r="177" spans="1:21" x14ac:dyDescent="0.2">
      <c r="A177" s="81" t="s">
        <v>772</v>
      </c>
      <c r="F177" s="81">
        <f>SelfPro!D3</f>
        <v>0</v>
      </c>
      <c r="G177" s="81" t="s">
        <v>853</v>
      </c>
      <c r="N177" s="81" t="str">
        <f>IF(AND($F177&gt;1.01,$F177&lt;3.99),$A177,"")</f>
        <v/>
      </c>
      <c r="O177" s="81" t="str">
        <f>IF(AND($F178&gt;1.01,$F178&lt;3.99),$A178,"")</f>
        <v/>
      </c>
      <c r="P177" s="81" t="str">
        <f>IF(AND($F179&gt;1.01,$F179&lt;3.99),$A179,"")</f>
        <v/>
      </c>
    </row>
    <row r="178" spans="1:21" x14ac:dyDescent="0.2">
      <c r="A178" s="81" t="s">
        <v>773</v>
      </c>
      <c r="F178" s="81">
        <f>SelfPro!D8</f>
        <v>0</v>
      </c>
      <c r="G178" s="81" t="s">
        <v>854</v>
      </c>
      <c r="N178" s="88" t="str">
        <f>IF(AND($F177&gt;0.99,$F177&lt;1.000001),$A177,"")</f>
        <v/>
      </c>
      <c r="O178" s="88" t="str">
        <f>IF(AND($F178&gt;0.99,$F178&lt;1.000001),$A178,"")</f>
        <v/>
      </c>
      <c r="P178" s="88" t="str">
        <f>IF(AND($F179&gt;0.99,$F179&lt;1.000001),$A179,"")</f>
        <v/>
      </c>
    </row>
    <row r="179" spans="1:21" x14ac:dyDescent="0.2">
      <c r="A179" s="81" t="s">
        <v>774</v>
      </c>
      <c r="F179" s="81">
        <f>SelfPro!D12</f>
        <v>0</v>
      </c>
      <c r="G179" s="81" t="s">
        <v>855</v>
      </c>
      <c r="N179" s="81" t="str">
        <f>IF($F177=0,$A177,"")</f>
        <v>Upper Hand Protective Technique</v>
      </c>
      <c r="O179" s="81" t="str">
        <f>IF($F178=0,$A178,"")</f>
        <v>Lower Forearm Protective Technique</v>
      </c>
      <c r="P179" s="81" t="str">
        <f>IF($F179=0,$A179,"")</f>
        <v>Protective Clothing</v>
      </c>
    </row>
    <row r="180" spans="1:21" ht="15.75" x14ac:dyDescent="0.25">
      <c r="A180" s="84" t="s">
        <v>843</v>
      </c>
    </row>
    <row r="181" spans="1:21" x14ac:dyDescent="0.2">
      <c r="A181" s="81" t="s">
        <v>775</v>
      </c>
      <c r="F181" s="81">
        <f>Guided!D3</f>
        <v>0</v>
      </c>
      <c r="G181" s="81" t="s">
        <v>856</v>
      </c>
      <c r="N181" s="81" t="str">
        <f>IF(F181&gt;3.99,A181,"")</f>
        <v/>
      </c>
      <c r="O181" s="81" t="str">
        <f>IF(F182&gt;3.99,A182,"")</f>
        <v/>
      </c>
      <c r="P181" s="81" t="str">
        <f>IF(F183&gt;3.99,A183,"")</f>
        <v/>
      </c>
      <c r="Q181" s="81" t="str">
        <f>IF(F184&gt;3.99,A184,"")</f>
        <v/>
      </c>
    </row>
    <row r="182" spans="1:21" x14ac:dyDescent="0.2">
      <c r="A182" s="81" t="s">
        <v>776</v>
      </c>
      <c r="F182" s="81">
        <f>Guided!D11</f>
        <v>0</v>
      </c>
      <c r="G182" s="81" t="s">
        <v>853</v>
      </c>
      <c r="N182" s="81" t="str">
        <f>IF(AND($F181&gt;1.01,$F181&lt;3.99),$A181,"")</f>
        <v/>
      </c>
      <c r="O182" s="81" t="str">
        <f>IF(AND($F182&gt;1.01,$F182&lt;3.99),$A182,"")</f>
        <v/>
      </c>
      <c r="P182" s="81" t="str">
        <f>IF(AND($F183&gt;1.01,$F183&lt;3.99),$A183,"")</f>
        <v/>
      </c>
      <c r="Q182" s="81" t="str">
        <f>IF(AND($F184&gt;1.01,$F184&lt;3.99),$A184,"")</f>
        <v/>
      </c>
    </row>
    <row r="183" spans="1:21" x14ac:dyDescent="0.2">
      <c r="A183" s="81" t="s">
        <v>777</v>
      </c>
      <c r="F183" s="81">
        <f>Guided!D16</f>
        <v>0</v>
      </c>
      <c r="G183" s="81" t="s">
        <v>854</v>
      </c>
      <c r="N183" s="88" t="str">
        <f>IF(AND($F181&gt;0.99,$F181&lt;1.000001),$A181,"")</f>
        <v/>
      </c>
      <c r="O183" s="88" t="str">
        <f>IF(AND($F182&gt;0.99,$F182&lt;1.000001),$A182,"")</f>
        <v/>
      </c>
      <c r="P183" s="88" t="str">
        <f>IF(AND($F183&gt;0.99,$F183&lt;1.000001),$A183,"")</f>
        <v/>
      </c>
      <c r="Q183" s="88" t="str">
        <f>IF(AND($F184&gt;0.99,$F184&lt;1.000001),$A184,"")</f>
        <v/>
      </c>
    </row>
    <row r="184" spans="1:21" x14ac:dyDescent="0.2">
      <c r="A184" s="81" t="s">
        <v>778</v>
      </c>
      <c r="F184" s="81">
        <f>Guided!D20</f>
        <v>0</v>
      </c>
      <c r="G184" s="81" t="s">
        <v>855</v>
      </c>
      <c r="N184" s="81" t="str">
        <f>IF($F181=0,$A181,"")</f>
        <v>Human Guide</v>
      </c>
      <c r="O184" s="81" t="str">
        <f>IF($F182=0,$A182,"")</f>
        <v>Walking With Another (No Direct Contact)</v>
      </c>
      <c r="P184" s="81" t="str">
        <f>IF($F183=0,$A183,"")</f>
        <v>Menus</v>
      </c>
      <c r="Q184" s="81" t="str">
        <f>IF($F184=0,$A184,"")</f>
        <v>Getting Rides</v>
      </c>
    </row>
    <row r="185" spans="1:21" ht="15.75" x14ac:dyDescent="0.25">
      <c r="A185" s="84" t="s">
        <v>844</v>
      </c>
    </row>
    <row r="186" spans="1:21" x14ac:dyDescent="0.2">
      <c r="A186" s="81" t="s">
        <v>779</v>
      </c>
      <c r="F186" s="81">
        <f>Cane!D3</f>
        <v>0</v>
      </c>
      <c r="G186" s="81" t="s">
        <v>856</v>
      </c>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row>
    <row r="187" spans="1:21" x14ac:dyDescent="0.2">
      <c r="A187" s="81" t="s">
        <v>780</v>
      </c>
      <c r="F187" s="81">
        <f>Cane!D10</f>
        <v>0</v>
      </c>
      <c r="G187" s="81" t="s">
        <v>853</v>
      </c>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row>
    <row r="188" spans="1:21" x14ac:dyDescent="0.2">
      <c r="A188" s="81" t="s">
        <v>781</v>
      </c>
      <c r="F188" s="81">
        <f>Cane!D16</f>
        <v>0</v>
      </c>
      <c r="G188" s="81" t="s">
        <v>854</v>
      </c>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row>
    <row r="189" spans="1:21" x14ac:dyDescent="0.2">
      <c r="A189" s="81" t="s">
        <v>782</v>
      </c>
      <c r="F189" s="81">
        <f>Cane!D22</f>
        <v>0</v>
      </c>
      <c r="G189" s="81" t="s">
        <v>855</v>
      </c>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row>
    <row r="190" spans="1:21" x14ac:dyDescent="0.2">
      <c r="A190" s="81" t="s">
        <v>783</v>
      </c>
      <c r="F190" s="81">
        <f>Cane!D28</f>
        <v>0</v>
      </c>
    </row>
    <row r="191" spans="1:21" x14ac:dyDescent="0.2">
      <c r="A191" s="81" t="s">
        <v>784</v>
      </c>
      <c r="F191" s="81">
        <f>Cane!D35</f>
        <v>0</v>
      </c>
    </row>
    <row r="192" spans="1:21" x14ac:dyDescent="0.2">
      <c r="A192" s="81" t="s">
        <v>785</v>
      </c>
      <c r="F192" s="81">
        <f>Cane!D42</f>
        <v>0</v>
      </c>
    </row>
    <row r="193" spans="1:29" ht="15.75" x14ac:dyDescent="0.25">
      <c r="A193" s="84" t="s">
        <v>845</v>
      </c>
      <c r="G193" s="81" t="s">
        <v>856</v>
      </c>
      <c r="N193" s="81" t="str">
        <f>IF(F194&gt;3.99,A194,"")</f>
        <v/>
      </c>
      <c r="O193" s="81" t="str">
        <f>IF(F195&gt;3.99,A195,"")</f>
        <v/>
      </c>
      <c r="P193" s="81" t="str">
        <f>IF(F196&gt;3.99,A196,"")</f>
        <v/>
      </c>
    </row>
    <row r="194" spans="1:29" x14ac:dyDescent="0.2">
      <c r="A194" s="81" t="s">
        <v>786</v>
      </c>
      <c r="F194" s="81">
        <f>Sidewalk!D3</f>
        <v>0</v>
      </c>
      <c r="G194" s="81" t="s">
        <v>853</v>
      </c>
      <c r="N194" s="81" t="str">
        <f>IF(AND($F194&gt;1.01,$F194&lt;3.99),$A194,"")</f>
        <v/>
      </c>
      <c r="O194" s="81" t="str">
        <f>IF(AND($F195&gt;1.01,$F195&lt;3.99),$A195,"")</f>
        <v/>
      </c>
      <c r="P194" s="81" t="str">
        <f>IF(AND($F196&gt;1.01,$F196&lt;3.99),$A196,"")</f>
        <v/>
      </c>
    </row>
    <row r="195" spans="1:29" x14ac:dyDescent="0.2">
      <c r="A195" s="81" t="s">
        <v>787</v>
      </c>
      <c r="F195" s="81">
        <f>Sidewalk!D15</f>
        <v>0</v>
      </c>
      <c r="G195" s="81" t="s">
        <v>854</v>
      </c>
      <c r="N195" s="88" t="str">
        <f>IF(AND($F194&gt;0.99,$F194&lt;1.000001),$A194,"")</f>
        <v/>
      </c>
      <c r="O195" s="88" t="str">
        <f>IF(AND($F195&gt;0.99,$F195&lt;1.000001),$A195,"")</f>
        <v/>
      </c>
      <c r="P195" s="88" t="str">
        <f>IF(AND($F196&gt;0.99,$F196&lt;1.000001),$A196,"")</f>
        <v/>
      </c>
    </row>
    <row r="196" spans="1:29" x14ac:dyDescent="0.2">
      <c r="A196" s="81" t="s">
        <v>788</v>
      </c>
      <c r="F196" s="81">
        <f>Sidewalk!D21</f>
        <v>0</v>
      </c>
      <c r="G196" s="81" t="s">
        <v>855</v>
      </c>
      <c r="N196" s="81" t="str">
        <f>IF($F194=0,$A194,"")</f>
        <v>Walking On Sidewalks</v>
      </c>
      <c r="O196" s="81" t="str">
        <f>IF($F195=0,$A195,"")</f>
        <v>Walking On Irregular Sidewalks</v>
      </c>
      <c r="P196" s="81" t="str">
        <f>IF($F196=0,$A196,"")</f>
        <v>Correcting for Veering On Sidewalks</v>
      </c>
    </row>
    <row r="197" spans="1:29" ht="15.75" x14ac:dyDescent="0.25">
      <c r="A197" s="84" t="s">
        <v>846</v>
      </c>
    </row>
    <row r="198" spans="1:29" x14ac:dyDescent="0.2">
      <c r="A198" s="81" t="s">
        <v>789</v>
      </c>
      <c r="F198" s="81">
        <f>StCross!D3</f>
        <v>0</v>
      </c>
      <c r="G198" s="81" t="s">
        <v>856</v>
      </c>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row>
    <row r="199" spans="1:29" x14ac:dyDescent="0.2">
      <c r="A199" s="81" t="s">
        <v>790</v>
      </c>
      <c r="F199" s="81">
        <f>StCross!D9</f>
        <v>0</v>
      </c>
      <c r="G199" s="81" t="s">
        <v>853</v>
      </c>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row>
    <row r="200" spans="1:29" x14ac:dyDescent="0.2">
      <c r="A200" s="81" t="s">
        <v>791</v>
      </c>
      <c r="F200" s="81">
        <f>StCross!D10</f>
        <v>0</v>
      </c>
      <c r="G200" s="81" t="s">
        <v>854</v>
      </c>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row>
    <row r="201" spans="1:29" x14ac:dyDescent="0.2">
      <c r="A201" s="81" t="s">
        <v>792</v>
      </c>
      <c r="F201" s="81">
        <f>StCross!D14</f>
        <v>0</v>
      </c>
      <c r="G201" s="81" t="s">
        <v>855</v>
      </c>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row>
    <row r="202" spans="1:29" x14ac:dyDescent="0.2">
      <c r="A202" s="81" t="s">
        <v>793</v>
      </c>
      <c r="F202" s="81">
        <f>StCross!D18</f>
        <v>0</v>
      </c>
    </row>
    <row r="203" spans="1:29" x14ac:dyDescent="0.2">
      <c r="A203" s="81" t="s">
        <v>794</v>
      </c>
      <c r="F203" s="81">
        <f>StCross!D34</f>
        <v>0</v>
      </c>
    </row>
    <row r="204" spans="1:29" x14ac:dyDescent="0.2">
      <c r="A204" s="81" t="s">
        <v>795</v>
      </c>
      <c r="F204" s="81">
        <f>StCross!D53</f>
        <v>0</v>
      </c>
    </row>
    <row r="205" spans="1:29" x14ac:dyDescent="0.2">
      <c r="A205" s="81" t="s">
        <v>796</v>
      </c>
      <c r="F205" s="81">
        <f>StCross!D75</f>
        <v>0</v>
      </c>
    </row>
    <row r="206" spans="1:29" x14ac:dyDescent="0.2">
      <c r="A206" s="81" t="s">
        <v>797</v>
      </c>
      <c r="F206" s="81">
        <f>StCross!D100</f>
        <v>0</v>
      </c>
    </row>
    <row r="207" spans="1:29" x14ac:dyDescent="0.2">
      <c r="A207" s="81" t="s">
        <v>798</v>
      </c>
      <c r="F207" s="81">
        <f>StCross!D115</f>
        <v>0</v>
      </c>
    </row>
    <row r="208" spans="1:29" x14ac:dyDescent="0.2">
      <c r="A208" s="81" t="s">
        <v>799</v>
      </c>
      <c r="F208" s="81">
        <f>StCross!D120</f>
        <v>0</v>
      </c>
    </row>
    <row r="209" spans="1:23" x14ac:dyDescent="0.2">
      <c r="A209" s="81" t="s">
        <v>800</v>
      </c>
      <c r="F209" s="81">
        <f>StCross!D130</f>
        <v>0</v>
      </c>
    </row>
    <row r="210" spans="1:23" x14ac:dyDescent="0.2">
      <c r="A210" s="81" t="s">
        <v>801</v>
      </c>
      <c r="F210" s="81">
        <f>StCross!D138</f>
        <v>0</v>
      </c>
    </row>
    <row r="211" spans="1:23" x14ac:dyDescent="0.2">
      <c r="A211" s="81" t="s">
        <v>802</v>
      </c>
      <c r="F211" s="81">
        <f>StCross!D148</f>
        <v>0</v>
      </c>
    </row>
    <row r="212" spans="1:23" x14ac:dyDescent="0.2">
      <c r="A212" s="81" t="s">
        <v>803</v>
      </c>
      <c r="F212" s="81">
        <f>StCross!D162</f>
        <v>0</v>
      </c>
    </row>
    <row r="213" spans="1:23" x14ac:dyDescent="0.2">
      <c r="A213" s="81" t="s">
        <v>804</v>
      </c>
      <c r="F213" s="81">
        <f>StCross!D171</f>
        <v>0</v>
      </c>
    </row>
    <row r="214" spans="1:23" ht="15.75" x14ac:dyDescent="0.25">
      <c r="A214" s="84" t="s">
        <v>847</v>
      </c>
    </row>
    <row r="215" spans="1:23" x14ac:dyDescent="0.2">
      <c r="A215" s="81" t="s">
        <v>805</v>
      </c>
      <c r="F215" s="81">
        <f>Orient!D3</f>
        <v>0</v>
      </c>
      <c r="G215" s="81" t="s">
        <v>856</v>
      </c>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row>
    <row r="216" spans="1:23" x14ac:dyDescent="0.2">
      <c r="A216" s="81" t="s">
        <v>806</v>
      </c>
      <c r="F216" s="81">
        <f>Orient!D18</f>
        <v>0</v>
      </c>
      <c r="G216" s="81" t="s">
        <v>853</v>
      </c>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row>
    <row r="217" spans="1:23" x14ac:dyDescent="0.2">
      <c r="A217" s="81" t="s">
        <v>807</v>
      </c>
      <c r="F217" s="81">
        <f>Orient!D24</f>
        <v>0</v>
      </c>
      <c r="G217" s="81" t="s">
        <v>854</v>
      </c>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row>
    <row r="218" spans="1:23" x14ac:dyDescent="0.2">
      <c r="A218" s="81" t="s">
        <v>808</v>
      </c>
      <c r="F218" s="81">
        <f>Orient!D30</f>
        <v>0</v>
      </c>
      <c r="G218" s="81" t="s">
        <v>855</v>
      </c>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row>
    <row r="219" spans="1:23" x14ac:dyDescent="0.2">
      <c r="A219" s="81" t="s">
        <v>809</v>
      </c>
      <c r="F219" s="81">
        <f>Orient!D36</f>
        <v>0</v>
      </c>
    </row>
    <row r="220" spans="1:23" x14ac:dyDescent="0.2">
      <c r="A220" s="81" t="s">
        <v>810</v>
      </c>
      <c r="F220" s="81">
        <f>Orient!D42</f>
        <v>0</v>
      </c>
    </row>
    <row r="221" spans="1:23" x14ac:dyDescent="0.2">
      <c r="A221" s="81" t="s">
        <v>811</v>
      </c>
      <c r="F221" s="81">
        <f>Orient!D53</f>
        <v>0</v>
      </c>
    </row>
    <row r="222" spans="1:23" x14ac:dyDescent="0.2">
      <c r="A222" s="81" t="s">
        <v>812</v>
      </c>
      <c r="F222" s="81">
        <f>Orient!D60</f>
        <v>0</v>
      </c>
    </row>
    <row r="223" spans="1:23" x14ac:dyDescent="0.2">
      <c r="A223" s="81" t="s">
        <v>813</v>
      </c>
      <c r="F223" s="81">
        <f>Orient!D64</f>
        <v>0</v>
      </c>
    </row>
    <row r="224" spans="1:23" x14ac:dyDescent="0.2">
      <c r="A224" s="81" t="s">
        <v>859</v>
      </c>
      <c r="F224" s="81">
        <f>Orient!D72</f>
        <v>0</v>
      </c>
    </row>
    <row r="225" spans="1:20" ht="15.75" x14ac:dyDescent="0.25">
      <c r="A225" s="84" t="s">
        <v>848</v>
      </c>
    </row>
    <row r="226" spans="1:20" x14ac:dyDescent="0.2">
      <c r="A226" s="81" t="s">
        <v>814</v>
      </c>
      <c r="F226" s="81">
        <f>PubTran!D3</f>
        <v>0</v>
      </c>
      <c r="G226" s="81" t="s">
        <v>856</v>
      </c>
      <c r="N226" s="88" t="str">
        <f>IF(F226&gt;3.99,A226,"")</f>
        <v/>
      </c>
      <c r="O226" s="88" t="str">
        <f>IF(F227&gt;3.99,A227,"")</f>
        <v/>
      </c>
      <c r="P226" s="88" t="str">
        <f>IF(F228&gt;3.99,A228,"")</f>
        <v/>
      </c>
      <c r="Q226" s="88" t="str">
        <f>IF(F229&gt;3.99,A229,"")</f>
        <v/>
      </c>
      <c r="R226" s="88" t="str">
        <f>IF(F230&gt;3.99,A230,"")</f>
        <v/>
      </c>
      <c r="S226" s="88" t="str">
        <f>IF(F231&gt;3.99,A231,"")</f>
        <v/>
      </c>
      <c r="T226" s="88" t="str">
        <f>IF(F232&gt;3.99,A232,"")</f>
        <v/>
      </c>
    </row>
    <row r="227" spans="1:20" x14ac:dyDescent="0.2">
      <c r="A227" s="81" t="s">
        <v>815</v>
      </c>
      <c r="F227" s="81">
        <f>PubTran!D4</f>
        <v>0</v>
      </c>
      <c r="G227" s="81" t="s">
        <v>853</v>
      </c>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row>
    <row r="228" spans="1:20" x14ac:dyDescent="0.2">
      <c r="A228" s="81" t="s">
        <v>816</v>
      </c>
      <c r="F228" s="81">
        <f>PubTran!D22</f>
        <v>0</v>
      </c>
      <c r="G228" s="81" t="s">
        <v>854</v>
      </c>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row>
    <row r="229" spans="1:20" x14ac:dyDescent="0.2">
      <c r="A229" s="81" t="s">
        <v>817</v>
      </c>
      <c r="F229" s="81">
        <f>PubTran!D38</f>
        <v>0</v>
      </c>
      <c r="G229" s="81" t="s">
        <v>855</v>
      </c>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row>
    <row r="230" spans="1:20" x14ac:dyDescent="0.2">
      <c r="A230" s="81" t="s">
        <v>818</v>
      </c>
      <c r="F230" s="81">
        <f>PubTran!D45</f>
        <v>0</v>
      </c>
    </row>
    <row r="231" spans="1:20" x14ac:dyDescent="0.2">
      <c r="A231" s="81" t="s">
        <v>819</v>
      </c>
      <c r="F231" s="81">
        <f>PubTran!D49</f>
        <v>0</v>
      </c>
    </row>
    <row r="232" spans="1:20" x14ac:dyDescent="0.2">
      <c r="A232" s="81" t="s">
        <v>820</v>
      </c>
      <c r="F232" s="81">
        <f>PubTran!D65</f>
        <v>0</v>
      </c>
    </row>
    <row r="233" spans="1:20" ht="15.75" x14ac:dyDescent="0.25">
      <c r="A233" s="84" t="s">
        <v>849</v>
      </c>
    </row>
    <row r="234" spans="1:20" x14ac:dyDescent="0.2">
      <c r="A234" s="81" t="s">
        <v>821</v>
      </c>
      <c r="F234" s="81">
        <f>Atyp!D3</f>
        <v>0</v>
      </c>
      <c r="G234" s="81" t="s">
        <v>856</v>
      </c>
      <c r="N234" s="88" t="str">
        <f>IF(F234&gt;3.99,A234,"")</f>
        <v/>
      </c>
      <c r="O234" s="88" t="str">
        <f>IF(F235&gt;3.99,A235,"")</f>
        <v/>
      </c>
      <c r="P234" s="88" t="str">
        <f>IF(F236&gt;3.99,A236,"")</f>
        <v/>
      </c>
      <c r="Q234" s="88" t="str">
        <f>IF(F237&gt;3.99,A237,"")</f>
        <v/>
      </c>
    </row>
    <row r="235" spans="1:20" x14ac:dyDescent="0.2">
      <c r="A235" s="81" t="s">
        <v>822</v>
      </c>
      <c r="F235" s="81">
        <f>Atyp!D7</f>
        <v>0</v>
      </c>
      <c r="G235" s="81" t="s">
        <v>853</v>
      </c>
      <c r="N235" s="88" t="str">
        <f>IF(AND($F234&gt;1.01,$F234&lt;3.99),$A234,"")</f>
        <v/>
      </c>
      <c r="O235" s="88" t="str">
        <f>IF(AND($F235&gt;1.01,$F235&lt;3.99),$A235,"")</f>
        <v/>
      </c>
      <c r="P235" s="88" t="str">
        <f>IF(AND($F236&gt;1.01,$F236&lt;3.99),$A236,"")</f>
        <v/>
      </c>
      <c r="Q235" s="88" t="str">
        <f>IF(AND($F237&gt;1.01,$F237&lt;3.99),$A237,"")</f>
        <v/>
      </c>
    </row>
    <row r="236" spans="1:20" x14ac:dyDescent="0.2">
      <c r="A236" s="81" t="s">
        <v>823</v>
      </c>
      <c r="F236" s="81">
        <f>Atyp!D13</f>
        <v>0</v>
      </c>
      <c r="G236" s="81" t="s">
        <v>854</v>
      </c>
      <c r="N236" s="88" t="str">
        <f>IF(AND($F234&gt;0.99,$F234&lt;1.000001),$A234,"")</f>
        <v/>
      </c>
      <c r="O236" s="88" t="str">
        <f>IF(AND($F235&gt;0.99,$F235&lt;1.000001),$A235,"")</f>
        <v/>
      </c>
      <c r="P236" s="88" t="str">
        <f>IF(AND($F236&gt;0.99,$F236&lt;1.000001),$A236,"")</f>
        <v/>
      </c>
      <c r="Q236" s="88" t="str">
        <f>IF(AND($F237&gt;0.99,$F237&lt;1.000001),$A237,"")</f>
        <v/>
      </c>
    </row>
    <row r="237" spans="1:20" x14ac:dyDescent="0.2">
      <c r="A237" s="81" t="s">
        <v>824</v>
      </c>
      <c r="F237" s="81">
        <f>Atyp!D21</f>
        <v>0</v>
      </c>
      <c r="G237" s="81" t="s">
        <v>855</v>
      </c>
      <c r="N237" s="88" t="str">
        <f>IF($F234=0,$A234,"")</f>
        <v>Fences</v>
      </c>
      <c r="O237" s="88" t="str">
        <f>IF($F235=0,$A235,"")</f>
        <v>Fields (Urban)</v>
      </c>
      <c r="P237" s="88" t="str">
        <f>IF($F236=0,$A236,"")</f>
        <v>Parks/Playgrounds</v>
      </c>
      <c r="Q237" s="88" t="str">
        <f>IF($F237=0,$A237,"")</f>
        <v>Inclement Weather</v>
      </c>
    </row>
    <row r="238" spans="1:20" ht="15.75" x14ac:dyDescent="0.25">
      <c r="A238" s="84" t="s">
        <v>850</v>
      </c>
    </row>
    <row r="239" spans="1:20" x14ac:dyDescent="0.2">
      <c r="A239" s="81" t="s">
        <v>825</v>
      </c>
      <c r="F239" s="81">
        <f>Rural!D3</f>
        <v>0</v>
      </c>
      <c r="G239" s="81" t="s">
        <v>856</v>
      </c>
      <c r="N239" s="88" t="str">
        <f>IF(F239&gt;3.99,A239,"")</f>
        <v/>
      </c>
      <c r="O239" s="88" t="str">
        <f>IF(F240&gt;3.99,A240,"")</f>
        <v/>
      </c>
      <c r="P239" s="88" t="str">
        <f>IF(F241&gt;3.99,A241,"")</f>
        <v/>
      </c>
      <c r="Q239" s="88" t="str">
        <f>IF(F242&gt;3.99,A242,"")</f>
        <v/>
      </c>
      <c r="R239" s="88" t="str">
        <f>IF(F243&gt;3.99,A243,"")</f>
        <v/>
      </c>
    </row>
    <row r="240" spans="1:20" x14ac:dyDescent="0.2">
      <c r="A240" s="81" t="s">
        <v>826</v>
      </c>
      <c r="F240" s="81">
        <f>Rural!D9</f>
        <v>0</v>
      </c>
      <c r="G240" s="81" t="s">
        <v>853</v>
      </c>
      <c r="N240" s="88" t="str">
        <f>IF(AND($F239&gt;1.01,$F239&lt;3.99),$A239,"")</f>
        <v/>
      </c>
      <c r="O240" s="88" t="str">
        <f>IF(AND($F240&gt;1.01,$F240&lt;3.99),$A240,"")</f>
        <v/>
      </c>
      <c r="P240" s="88" t="str">
        <f>IF(AND($F241&gt;1.01,$F241&lt;3.99),$A241,"")</f>
        <v/>
      </c>
      <c r="Q240" s="88" t="str">
        <f>IF(AND($F242&gt;1.01,$F242&lt;3.99),$A242,"")</f>
        <v/>
      </c>
      <c r="R240" s="88" t="str">
        <f>IF(AND($F243&gt;1.01,$F243&lt;3.99),$A243,"")</f>
        <v/>
      </c>
    </row>
    <row r="241" spans="1:18" x14ac:dyDescent="0.2">
      <c r="A241" s="81" t="s">
        <v>827</v>
      </c>
      <c r="F241" s="81">
        <f>Rural!D15</f>
        <v>0</v>
      </c>
      <c r="G241" s="81" t="s">
        <v>854</v>
      </c>
      <c r="N241" s="88" t="str">
        <f>IF(AND($F239&gt;0.99,$F239&lt;1.000001),$A239,"")</f>
        <v/>
      </c>
      <c r="O241" s="88" t="str">
        <f>IF(AND($F240&gt;0.99,$F240&lt;1.000001),$A240,"")</f>
        <v/>
      </c>
      <c r="P241" s="88" t="str">
        <f>IF(AND($F241&gt;0.99,$F241&lt;1.000001),$A241,"")</f>
        <v/>
      </c>
      <c r="Q241" s="88" t="str">
        <f>IF(AND($F242&gt;0.99,$F242&lt;1.000001),$A242,"")</f>
        <v/>
      </c>
      <c r="R241" s="88" t="str">
        <f>IF(AND($F243&gt;0.99,$F243&lt;1.000001),$A243,"")</f>
        <v/>
      </c>
    </row>
    <row r="242" spans="1:18" x14ac:dyDescent="0.2">
      <c r="A242" s="81" t="s">
        <v>828</v>
      </c>
      <c r="F242" s="81">
        <f>Rural!D22</f>
        <v>0</v>
      </c>
      <c r="G242" s="81" t="s">
        <v>855</v>
      </c>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row>
    <row r="243" spans="1:18" x14ac:dyDescent="0.2">
      <c r="A243" s="81" t="s">
        <v>829</v>
      </c>
      <c r="F243" s="81">
        <f>Rural!D28</f>
        <v>0</v>
      </c>
    </row>
    <row r="244" spans="1:18" ht="15.75" x14ac:dyDescent="0.25">
      <c r="A244" s="84" t="s">
        <v>851</v>
      </c>
    </row>
    <row r="245" spans="1:18" x14ac:dyDescent="0.2">
      <c r="A245" s="81" t="s">
        <v>830</v>
      </c>
      <c r="F245" s="81">
        <f>VisSpec!D3</f>
        <v>0</v>
      </c>
      <c r="G245" s="81" t="s">
        <v>856</v>
      </c>
      <c r="N245" s="88" t="str">
        <f>IF(F245&gt;3.99,A245,"")</f>
        <v/>
      </c>
      <c r="O245" s="88" t="str">
        <f>IF(F246&gt;3.99,A246,"")</f>
        <v/>
      </c>
      <c r="P245" s="88" t="str">
        <f>IF(F247&gt;3.99,A247,"")</f>
        <v/>
      </c>
      <c r="Q245" s="88" t="str">
        <f>IF(F248&gt;3.99,A248,"")</f>
        <v/>
      </c>
      <c r="R245" s="88" t="str">
        <f>IF(F249&gt;3.99,A249,"")</f>
        <v/>
      </c>
    </row>
    <row r="246" spans="1:18" x14ac:dyDescent="0.2">
      <c r="A246" s="81" t="s">
        <v>831</v>
      </c>
      <c r="F246" s="81">
        <f>VisSpec!D10</f>
        <v>0</v>
      </c>
      <c r="G246" s="81" t="s">
        <v>853</v>
      </c>
      <c r="N246" s="88" t="str">
        <f>IF(AND($F245&gt;1.01,$F245&lt;3.99),$A245,"")</f>
        <v/>
      </c>
      <c r="O246" s="88" t="str">
        <f>IF(AND($F246&gt;1.01,$F246&lt;3.99),$A246,"")</f>
        <v/>
      </c>
      <c r="P246" s="88" t="str">
        <f>IF(AND($F247&gt;1.01,$F247&lt;3.99),$A247,"")</f>
        <v/>
      </c>
      <c r="Q246" s="88" t="str">
        <f>IF(AND($F248&gt;1.01,$F248&lt;3.99),$A248,"")</f>
        <v/>
      </c>
      <c r="R246" s="88" t="str">
        <f>IF(AND($F249&gt;1.01,$F249&lt;3.99),$A249,"")</f>
        <v/>
      </c>
    </row>
    <row r="247" spans="1:18" x14ac:dyDescent="0.2">
      <c r="A247" s="81" t="s">
        <v>832</v>
      </c>
      <c r="F247" s="81">
        <f>VisSpec!D17</f>
        <v>0</v>
      </c>
      <c r="G247" s="81" t="s">
        <v>854</v>
      </c>
      <c r="N247" s="88" t="str">
        <f>IF(AND($F245&gt;0.99,$F245&lt;1.000001),$A245,"")</f>
        <v/>
      </c>
      <c r="O247" s="88" t="str">
        <f>IF(AND($F246&gt;0.99,$F246&lt;1.000001),$A246,"")</f>
        <v/>
      </c>
      <c r="P247" s="88" t="str">
        <f>IF(AND($F247&gt;0.99,$F247&lt;1.000001),$A247,"")</f>
        <v/>
      </c>
      <c r="Q247" s="88" t="str">
        <f>IF(AND($F248&gt;0.99,$F248&lt;1.000001),$A248,"")</f>
        <v/>
      </c>
      <c r="R247" s="88" t="str">
        <f>IF(AND($F249&gt;0.99,$F249&lt;1.000001),$A249,"")</f>
        <v/>
      </c>
    </row>
    <row r="248" spans="1:18" x14ac:dyDescent="0.2">
      <c r="A248" s="81" t="s">
        <v>833</v>
      </c>
      <c r="F248" s="81">
        <f>VisSpec!D21</f>
        <v>0</v>
      </c>
      <c r="G248" s="81" t="s">
        <v>855</v>
      </c>
      <c r="N248" s="88" t="str">
        <f>IF($F245=0,$A245,"")</f>
        <v>Scanning Materials</v>
      </c>
      <c r="O248" s="88" t="str">
        <f>IF($F246=0,$A246,"")</f>
        <v>Scanning Environments</v>
      </c>
      <c r="P248" s="88" t="str">
        <f>IF($F247=0,$A247,"")</f>
        <v>Magnifiers And CCTVs</v>
      </c>
      <c r="Q248" s="88" t="str">
        <f>IF($F248=0,$A248,"")</f>
        <v>Monoculars</v>
      </c>
      <c r="R248" s="88" t="str">
        <f>IF($F249=0,$A249,"")</f>
        <v>Visual Traveling</v>
      </c>
    </row>
    <row r="249" spans="1:18" x14ac:dyDescent="0.2">
      <c r="A249" s="81" t="s">
        <v>834</v>
      </c>
      <c r="F249" s="81">
        <f>VisSpec!D27</f>
        <v>0</v>
      </c>
    </row>
    <row r="250" spans="1:18" ht="15.75" x14ac:dyDescent="0.25">
      <c r="A250" s="84" t="s">
        <v>852</v>
      </c>
    </row>
    <row r="251" spans="1:18" x14ac:dyDescent="0.2">
      <c r="A251" s="81" t="s">
        <v>835</v>
      </c>
      <c r="F251" s="81">
        <f>Commun!D3</f>
        <v>0</v>
      </c>
      <c r="G251" s="81" t="s">
        <v>856</v>
      </c>
      <c r="N251" s="88" t="str">
        <f>IF(F251&gt;3.99,A251,"")</f>
        <v/>
      </c>
      <c r="O251" s="88" t="str">
        <f>IF(F252&gt;3.99,A252,"")</f>
        <v/>
      </c>
      <c r="P251" s="88" t="str">
        <f>IF(F253&gt;3.99,A253,"")</f>
        <v/>
      </c>
      <c r="Q251" s="88" t="str">
        <f>IF(F254&gt;3.99,A254,"")</f>
        <v/>
      </c>
      <c r="R251" s="88" t="str">
        <f>IF(F255&gt;3.99,A255,"")</f>
        <v/>
      </c>
    </row>
    <row r="252" spans="1:18" x14ac:dyDescent="0.2">
      <c r="A252" s="81" t="s">
        <v>836</v>
      </c>
      <c r="F252" s="81">
        <f>Commun!D7</f>
        <v>0</v>
      </c>
      <c r="G252" s="81" t="s">
        <v>853</v>
      </c>
      <c r="N252" s="88" t="str">
        <f>IF(AND($F251&gt;1.01,$F251&lt;3.99),$A251,"")</f>
        <v/>
      </c>
      <c r="O252" s="88" t="str">
        <f>IF(AND($F252&gt;1.01,$F252&lt;3.99),$A252,"")</f>
        <v/>
      </c>
      <c r="P252" s="88" t="str">
        <f>IF(AND($F253&gt;1.01,$F253&lt;3.99),$A253,"")</f>
        <v/>
      </c>
      <c r="Q252" s="88" t="str">
        <f>IF(AND($F254&gt;1.01,$F254&lt;3.99),$A254,"")</f>
        <v/>
      </c>
      <c r="R252" s="88" t="str">
        <f>IF(AND($F255&gt;1.01,$F255&lt;3.99),$A255,"")</f>
        <v/>
      </c>
    </row>
    <row r="253" spans="1:18" x14ac:dyDescent="0.2">
      <c r="A253" s="81" t="s">
        <v>837</v>
      </c>
      <c r="F253" s="81">
        <f>Commun!D19</f>
        <v>0</v>
      </c>
      <c r="G253" s="81" t="s">
        <v>854</v>
      </c>
      <c r="N253" s="88" t="str">
        <f>IF(AND($F251&gt;0.99,$F251&lt;1.000001),$A251,"")</f>
        <v/>
      </c>
      <c r="O253" s="88" t="str">
        <f>IF(AND($F252&gt;0.99,$F252&lt;1.000001),$A252,"")</f>
        <v/>
      </c>
      <c r="P253" s="88" t="str">
        <f>IF(AND($F253&gt;0.99,$F253&lt;1.000001),$A253,"")</f>
        <v/>
      </c>
      <c r="Q253" s="88" t="str">
        <f>IF(AND($F254&gt;0.99,$F254&lt;1.000001),$A254,"")</f>
        <v/>
      </c>
      <c r="R253" s="88" t="str">
        <f>IF(AND($F255&gt;0.99,$F255&lt;1.000001),$A255,"")</f>
        <v/>
      </c>
    </row>
    <row r="254" spans="1:18" x14ac:dyDescent="0.2">
      <c r="A254" s="81" t="s">
        <v>838</v>
      </c>
      <c r="F254" s="81">
        <f>Commun!D30</f>
        <v>0</v>
      </c>
      <c r="G254" s="81" t="s">
        <v>855</v>
      </c>
      <c r="N254" s="88" t="str">
        <f>IF($F251=0,$A251,"")</f>
        <v>Comparison Shopping From Home</v>
      </c>
      <c r="O254" s="88" t="str">
        <f>IF($F252=0,$A252,"")</f>
        <v>Stores</v>
      </c>
      <c r="P254" s="88" t="str">
        <f>IF($F253=0,$A253,"")</f>
        <v>Fast Food Restaurants</v>
      </c>
      <c r="Q254" s="88" t="str">
        <f>IF($F254=0,$A254,"")</f>
        <v>Cafeteria Restaurants</v>
      </c>
      <c r="R254" s="88" t="str">
        <f>IF($F255=0,$A255,"")</f>
        <v>Sit Down Restaurants</v>
      </c>
    </row>
    <row r="255" spans="1:18" x14ac:dyDescent="0.2">
      <c r="A255" s="81" t="s">
        <v>839</v>
      </c>
      <c r="F255" s="81">
        <f>Commun!D41</f>
        <v>0</v>
      </c>
    </row>
    <row r="259" spans="1:28" x14ac:dyDescent="0.2">
      <c r="G259" s="81" t="s">
        <v>861</v>
      </c>
      <c r="H259" s="81" t="s">
        <v>862</v>
      </c>
    </row>
    <row r="260" spans="1:28" x14ac:dyDescent="0.2">
      <c r="A260" s="82">
        <f>G5</f>
        <v>0</v>
      </c>
      <c r="B260" s="79" t="s">
        <v>25</v>
      </c>
      <c r="G260" s="81" t="s">
        <v>892</v>
      </c>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row>
    <row r="261" spans="1:28" x14ac:dyDescent="0.2">
      <c r="A261" s="82">
        <f>G11</f>
        <v>0</v>
      </c>
      <c r="B261" s="79" t="s">
        <v>24</v>
      </c>
      <c r="G261" s="81" t="s">
        <v>893</v>
      </c>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row>
    <row r="262" spans="1:28" x14ac:dyDescent="0.2">
      <c r="A262" s="82">
        <f>G17</f>
        <v>0</v>
      </c>
      <c r="B262" s="79" t="s">
        <v>23</v>
      </c>
      <c r="G262" s="81" t="s">
        <v>894</v>
      </c>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row>
    <row r="263" spans="1:28" x14ac:dyDescent="0.2">
      <c r="A263" s="82">
        <f>G23</f>
        <v>0</v>
      </c>
      <c r="B263" s="79" t="s">
        <v>22</v>
      </c>
      <c r="G263" s="81" t="s">
        <v>895</v>
      </c>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row>
    <row r="264" spans="1:28" x14ac:dyDescent="0.2">
      <c r="A264" s="82">
        <f>G29</f>
        <v>0</v>
      </c>
      <c r="B264" s="79" t="s">
        <v>21</v>
      </c>
    </row>
    <row r="265" spans="1:28" x14ac:dyDescent="0.2">
      <c r="A265" s="82">
        <f>G35</f>
        <v>0</v>
      </c>
      <c r="B265" s="79" t="s">
        <v>20</v>
      </c>
    </row>
    <row r="266" spans="1:28" x14ac:dyDescent="0.2">
      <c r="A266" s="82">
        <f>G41</f>
        <v>0</v>
      </c>
      <c r="B266" s="79" t="s">
        <v>19</v>
      </c>
    </row>
    <row r="267" spans="1:28" x14ac:dyDescent="0.2">
      <c r="A267" s="82">
        <f>G47</f>
        <v>0</v>
      </c>
      <c r="B267" s="79" t="s">
        <v>891</v>
      </c>
    </row>
    <row r="268" spans="1:28" x14ac:dyDescent="0.2">
      <c r="A268" s="82">
        <f>G53</f>
        <v>0</v>
      </c>
      <c r="B268" s="79" t="s">
        <v>18</v>
      </c>
    </row>
    <row r="269" spans="1:28" x14ac:dyDescent="0.2">
      <c r="A269" s="82">
        <f>G59</f>
        <v>0</v>
      </c>
      <c r="B269" s="79" t="s">
        <v>12</v>
      </c>
    </row>
    <row r="270" spans="1:28" x14ac:dyDescent="0.2">
      <c r="A270" s="82">
        <f>G65</f>
        <v>0</v>
      </c>
      <c r="B270" s="79" t="s">
        <v>13</v>
      </c>
    </row>
    <row r="271" spans="1:28" x14ac:dyDescent="0.2">
      <c r="A271" s="82">
        <f>G71</f>
        <v>0</v>
      </c>
      <c r="B271" s="79" t="s">
        <v>14</v>
      </c>
    </row>
    <row r="272" spans="1:28" x14ac:dyDescent="0.2">
      <c r="A272" s="82">
        <f>G77</f>
        <v>0</v>
      </c>
      <c r="B272" s="79" t="s">
        <v>15</v>
      </c>
    </row>
    <row r="273" spans="1:13" x14ac:dyDescent="0.2">
      <c r="A273" s="82">
        <f>G83</f>
        <v>0</v>
      </c>
      <c r="B273" s="79" t="s">
        <v>16</v>
      </c>
    </row>
    <row r="274" spans="1:13" x14ac:dyDescent="0.2">
      <c r="A274" s="82">
        <f>G89</f>
        <v>0</v>
      </c>
      <c r="B274" s="79" t="s">
        <v>17</v>
      </c>
    </row>
    <row r="276" spans="1:13" x14ac:dyDescent="0.2">
      <c r="A276" s="81" t="s">
        <v>866</v>
      </c>
    </row>
    <row r="277" spans="1:13" x14ac:dyDescent="0.2">
      <c r="A277" s="81" t="s">
        <v>867</v>
      </c>
    </row>
    <row r="278" spans="1:13" x14ac:dyDescent="0.2">
      <c r="A278" s="81" t="s">
        <v>868</v>
      </c>
    </row>
    <row r="279" spans="1:13" x14ac:dyDescent="0.2">
      <c r="A279" s="81" t="s">
        <v>879</v>
      </c>
    </row>
    <row r="280" spans="1:13" x14ac:dyDescent="0.2">
      <c r="A280" s="81" t="s">
        <v>870</v>
      </c>
    </row>
    <row r="281" spans="1:13" x14ac:dyDescent="0.2">
      <c r="A281" s="81" t="s">
        <v>871</v>
      </c>
    </row>
    <row r="282" spans="1:13" x14ac:dyDescent="0.2">
      <c r="A282" s="81" t="s">
        <v>872</v>
      </c>
    </row>
    <row r="283" spans="1:13" x14ac:dyDescent="0.2">
      <c r="A283" s="81" t="s">
        <v>873</v>
      </c>
    </row>
    <row r="284" spans="1:13" x14ac:dyDescent="0.2">
      <c r="A284" s="81" t="s">
        <v>874</v>
      </c>
    </row>
    <row r="285" spans="1:13" x14ac:dyDescent="0.2">
      <c r="A285" s="81" t="s">
        <v>896</v>
      </c>
    </row>
    <row r="286" spans="1:13" x14ac:dyDescent="0.2">
      <c r="A286" s="88"/>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row>
    <row r="287" spans="1:13" x14ac:dyDescent="0.2">
      <c r="A287" s="88"/>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row>
    <row r="288" spans="1:13" x14ac:dyDescent="0.2">
      <c r="A288" s="88"/>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row>
    <row r="289" spans="1:13" x14ac:dyDescent="0.2">
      <c r="A289" s="88"/>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row>
    <row r="290" spans="1:13" x14ac:dyDescent="0.2">
      <c r="A290" s="88"/>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row>
    <row r="291" spans="1:13" x14ac:dyDescent="0.2">
      <c r="A291" s="88"/>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row>
    <row r="292" spans="1:13" x14ac:dyDescent="0.2">
      <c r="A292" s="88"/>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row>
    <row r="293" spans="1:13" x14ac:dyDescent="0.2">
      <c r="A293" s="88"/>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row>
    <row r="294" spans="1:13" x14ac:dyDescent="0.2">
      <c r="A294" s="88"/>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row>
    <row r="295" spans="1:13" x14ac:dyDescent="0.2">
      <c r="A295" s="88"/>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row>
    <row r="296" spans="1:13" x14ac:dyDescent="0.2">
      <c r="A296" s="88"/>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row>
    <row r="297" spans="1:13" x14ac:dyDescent="0.2">
      <c r="A297" s="88"/>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row>
    <row r="298" spans="1:13" x14ac:dyDescent="0.2">
      <c r="A298" s="88"/>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row>
    <row r="299" spans="1:13" x14ac:dyDescent="0.2">
      <c r="A299" s="88"/>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row>
    <row r="300" spans="1:13" x14ac:dyDescent="0.2">
      <c r="A300" s="88"/>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row>
  </sheetData>
  <sheetProtection algorithmName="SHA-512" hashValue="fYZ4Fgd1fUxzCTGOCelU686QidELIPnQWqhOTZlPzbZHw+Kt+oHptDfE8fkL6Iu6Iwhuihnmk/GHPVchL1Sufg==" saltValue="piljSStquX4MkNp70QDzdA==" spinCount="100000" sheet="1" objects="1" scenarios="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cols>
    <col min="1" max="1" width="10.42578125" bestFit="1" customWidth="1"/>
  </cols>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Front!C18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Front!C3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Front!C4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Front!C5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Front!C6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Front!C7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Front!C8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Front!C9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Front!C10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Front!C11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Front!C12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Front!C13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Front!C14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Front!C15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Front!C16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Front!C17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",Q2,"% ",A282," ",Q3,"% ",A283," ",R3,"% ",A284," ",S3,"%.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81"/>
      <c r="U128" s="81"/>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81"/>
      <c r="U129" s="81"/>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81"/>
      <c r="U130" s="81"/>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81"/>
      <c r="U131" s="81"/>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81"/>
      <c r="U132" s="81"/>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81"/>
      <c r="U133" s="81"/>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81"/>
      <c r="U134" s="81"/>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81"/>
      <c r="U135" s="81"/>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81"/>
      <c r="U136" s="81"/>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81"/>
      <c r="U137" s="81"/>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81"/>
      <c r="U138" s="81"/>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81"/>
      <c r="U139" s="81"/>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81"/>
      <c r="U140" s="81"/>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81"/>
      <c r="U141" s="81"/>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81"/>
      <c r="U142" s="81"/>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81"/>
      <c r="U143" s="81"/>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81"/>
      <c r="U144" s="81"/>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81"/>
      <c r="U145" s="81"/>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81"/>
      <c r="U146" s="81"/>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81"/>
      <c r="U147" s="81"/>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Concept!F3</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Concept!F9</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Concept!F18</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Concept!F23</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Move!F3</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Move!F9</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Move!F15</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Move!F23</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SingRm!F3</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SingRm!F9</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SingRm!F16</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SingRm!F23</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SingRm!F28</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Indoor!F3</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Indoor!F6</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Indoor!F9</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Indoor!F15</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Indoor!F23</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Indoor!F35</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Indoor!F44</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Indoor!F54</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SelfPro!F3</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SelfPro!F8</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SelfPro!F12</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Guided!F3</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Guided!F11</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Guided!F16</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Guided!F20</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Cane!F3</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Cane!F10</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Cane!F16</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Cane!F22</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Cane!F28</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Cane!F35</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Cane!F42</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Sidewalk!F3</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Sidewalk!F15</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Sidewalk!F21</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StCross!F3</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StCross!F9</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StCross!F10</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StCross!F14</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StCross!F18</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StCross!F34</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StCross!F53</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StCross!F75</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StCross!F100</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StCross!F115</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StCross!F120</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StCross!F130</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StCross!F138</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StCross!F148</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StCross!F162</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StCross!F171</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Orient!F3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Orient!F18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Orient!F24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Orient!F30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Orient!F36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Orient!F42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Orient!F53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Orient!F60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Orient!F64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Orient!F72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PubTran!F3</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PubTran!F4</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PubTran!F22</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PubTran!F38</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PubTran!F45</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PubTran!F49</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PubTran!F65</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Atyp!F3</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Atyp!F7</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Atyp!F13</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Atyp!F21</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Rural!F3</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Rural!F9</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Rural!F15</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Rural!F22</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Rural!F28</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VisSpec!F3</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VisSpec!F10</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VisSpec!F17</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VisSpec!F21</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VisSpec!F27</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Commun!F3</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Commun!F7</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Commun!F19</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Commun!F30</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Commun!F41</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IF($C286&gt;$B286,$B260,"")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yIaaLU9XfnhanGMN+yGVyQ84vkqUy55++6RulSXE03aApck3j0SZ3dgq7HsO1ONJVdbxVYU0FrFmKbPBwyrNmg==" saltValue="5EDzAxElOBqWqLRDtq05pA=="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Front!D18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Front!D3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Front!D4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Front!D5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Front!D6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Front!D7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Front!D8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Front!D9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Front!D10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Front!D11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Front!D12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Front!D13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Front!D14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Front!D15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Front!D16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Front!D17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",Q3,"% ",A282," ",Q4,"% ",A283," ",R4,"% ",A284," ",S4,"%.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81"/>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81"/>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81"/>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81"/>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81"/>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81"/>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81"/>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81"/>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81"/>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81"/>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81"/>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81"/>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81"/>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81"/>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81"/>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81"/>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81"/>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81"/>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81"/>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81"/>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Concept!H3</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Concept!H9</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Concept!H18</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Concept!H23</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Move!H3</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Move!H9</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Move!H15</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Move!H23</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SingRm!H3</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SingRm!H9</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SingRm!H16</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SingRm!H23</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SingRm!H28</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Indoor!H3</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Indoor!H6</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Indoor!H9</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Indoor!H15</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Indoor!H23</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Indoor!H35</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Indoor!H44</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Indoor!H54</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SelfPro!H3</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SelfPro!H8</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SelfPro!H12</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Guided!H3</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Guided!H11</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Guided!H16</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Guided!H20</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Cane!H3</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Cane!H10</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Cane!H16</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Cane!H22</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Cane!H28</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Cane!H35</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Cane!H42</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Sidewalk!H3</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Sidewalk!H15</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Sidewalk!H21</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StCross!H3</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StCross!H9</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StCross!H10</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StCross!H14</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StCross!H18</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StCross!H34</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StCross!H53</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StCross!H75</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StCross!H100</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StCross!H115</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StCross!H120</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StCross!H130</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StCross!H138</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StCross!H148</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StCross!H162</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StCross!H171</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Orient!H3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Orient!H18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Orient!H24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Orient!H30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Orient!H36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Orient!H42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Orient!H53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Orient!H60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Orient!H64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Orient!H72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PubTran!H3</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PubTran!H4</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PubTran!H22</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PubTran!H38</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PubTran!H45</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PubTran!H49</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PubTran!H65</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Atyp!H3</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Atyp!H7</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Atyp!H13</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Atyp!H21</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Rural!H3</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Rural!H9</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Rural!H15</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Rural!H22</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Rural!H28</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VisSpec!H3</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VisSpec!H10</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VisSpec!H17</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VisSpec!H21</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VisSpec!H27</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Commun!H3</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Commun!H7</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Commun!H19</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Commun!H30</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Commun!H41</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IF($D286&gt;$C286,$B260,"")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hl66OFsofhkn5KLgsLGtOXOqfZNX1kyy6EhXs1pbj+Ec46sjziSDSt8D9hGJ1HaBqByTUulNlAZySs/gcXLtYA==" saltValue="uGpXcNuzZsv9EhQ/vSh26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1"/>
  <sheetViews>
    <sheetView workbookViewId="0"/>
  </sheetViews>
  <sheetFormatPr defaultRowHeight="15" x14ac:dyDescent="0.25"/>
  <cols>
    <col min="1" max="1" width="18.7109375" style="36" customWidth="1"/>
    <col min="2" max="2" width="43.7109375" style="36" customWidth="1"/>
    <col min="3" max="3" width="6.7109375" style="16" customWidth="1"/>
    <col min="4" max="4" width="6.7109375" style="36" customWidth="1"/>
    <col min="5" max="5" width="5.7109375" style="16" customWidth="1"/>
    <col min="6" max="6" width="6.7109375" style="36" customWidth="1"/>
    <col min="7" max="7" width="5.7109375" style="16" customWidth="1"/>
    <col min="8" max="8" width="5.7109375" style="36" customWidth="1"/>
    <col min="9" max="9" width="6.7109375" style="16" customWidth="1"/>
    <col min="10" max="10" width="5.7109375" style="36" customWidth="1"/>
    <col min="11" max="11" width="5.7109375" style="16" customWidth="1"/>
    <col min="12" max="12" width="6.7109375" style="36" customWidth="1"/>
    <col min="13" max="13" width="5.7109375" style="16" customWidth="1"/>
    <col min="14" max="14" width="5.7109375" style="36" customWidth="1"/>
    <col min="15" max="15" width="150.7109375" style="4" customWidth="1"/>
    <col min="16" max="16" width="173.7109375" style="4" customWidth="1"/>
    <col min="17" max="17" width="6.7109375" style="4" customWidth="1"/>
    <col min="19" max="16384" width="9.140625" style="4"/>
  </cols>
  <sheetData>
    <row r="1" spans="1:17" x14ac:dyDescent="0.25">
      <c r="A1" s="46" t="s">
        <v>108</v>
      </c>
      <c r="B1" s="42"/>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c r="Q1" s="17"/>
    </row>
    <row r="2" spans="1:17" ht="30" customHeight="1" x14ac:dyDescent="0.25">
      <c r="A2" s="47"/>
      <c r="B2" s="42"/>
      <c r="C2" s="51" t="s">
        <v>27</v>
      </c>
      <c r="D2" s="39" t="s">
        <v>28</v>
      </c>
      <c r="E2" s="51" t="s">
        <v>27</v>
      </c>
      <c r="F2" s="39" t="s">
        <v>28</v>
      </c>
      <c r="G2" s="51" t="s">
        <v>27</v>
      </c>
      <c r="H2" s="39" t="s">
        <v>28</v>
      </c>
      <c r="I2" s="51" t="s">
        <v>27</v>
      </c>
      <c r="J2" s="39" t="s">
        <v>28</v>
      </c>
      <c r="K2" s="51" t="s">
        <v>27</v>
      </c>
      <c r="L2" s="39" t="s">
        <v>28</v>
      </c>
      <c r="M2" s="51" t="s">
        <v>27</v>
      </c>
      <c r="N2" s="39" t="s">
        <v>28</v>
      </c>
      <c r="O2" s="14"/>
      <c r="Q2" s="16"/>
    </row>
    <row r="3" spans="1:17" x14ac:dyDescent="0.25">
      <c r="A3" s="47" t="s">
        <v>51</v>
      </c>
      <c r="B3" s="42"/>
      <c r="C3" s="13"/>
      <c r="D3" s="40">
        <f>SUM(C4:C8)/(COUNTIF(C4:C8,"&gt;0")+0.00000001)</f>
        <v>0</v>
      </c>
      <c r="E3" s="13"/>
      <c r="F3" s="40">
        <f>SUM(E4:E8)/(COUNTIF(E4:E8,"&gt;0")+0.00000001)</f>
        <v>0</v>
      </c>
      <c r="G3" s="13"/>
      <c r="H3" s="40">
        <f>SUM(G4:G8)/(COUNTIF(G4:G8,"&gt;0")+0.00000001)</f>
        <v>0</v>
      </c>
      <c r="I3" s="13"/>
      <c r="J3" s="40">
        <f>SUM(I4:I8)/(COUNTIF(I4:I8,"&gt;0")+0.00000001)</f>
        <v>0</v>
      </c>
      <c r="K3" s="13"/>
      <c r="L3" s="40">
        <f>SUM(K4:K8)/(COUNTIF(K4:K8,"&gt;0")+0.00000001)</f>
        <v>0</v>
      </c>
      <c r="M3" s="13"/>
      <c r="N3" s="40">
        <f>SUM(M4:M8)/(COUNTIF(M4:M8,"&gt;0")+0.00000001)</f>
        <v>0</v>
      </c>
      <c r="O3" s="14"/>
      <c r="Q3" s="16"/>
    </row>
    <row r="4" spans="1:17" x14ac:dyDescent="0.25">
      <c r="A4" s="47"/>
      <c r="B4" s="43" t="s">
        <v>701</v>
      </c>
      <c r="C4" s="14"/>
      <c r="D4" s="35"/>
      <c r="E4" s="14"/>
      <c r="F4" s="35"/>
      <c r="G4" s="14"/>
      <c r="H4" s="35"/>
      <c r="I4" s="14"/>
      <c r="J4" s="35"/>
      <c r="K4" s="14"/>
      <c r="L4" s="35"/>
      <c r="M4" s="14"/>
      <c r="N4" s="35"/>
      <c r="O4" s="14"/>
      <c r="Q4" s="16"/>
    </row>
    <row r="5" spans="1:17" ht="25.5" x14ac:dyDescent="0.25">
      <c r="A5" s="47"/>
      <c r="B5" s="43" t="s">
        <v>702</v>
      </c>
      <c r="C5" s="14"/>
      <c r="D5" s="35"/>
      <c r="E5" s="14"/>
      <c r="F5" s="35"/>
      <c r="G5" s="14"/>
      <c r="H5" s="35"/>
      <c r="I5" s="14"/>
      <c r="J5" s="35"/>
      <c r="K5" s="14"/>
      <c r="L5" s="35"/>
      <c r="M5" s="14"/>
      <c r="N5" s="35"/>
      <c r="O5" s="14"/>
      <c r="Q5" s="16"/>
    </row>
    <row r="6" spans="1:17" x14ac:dyDescent="0.25">
      <c r="A6" s="47"/>
      <c r="B6" s="43" t="s">
        <v>703</v>
      </c>
      <c r="C6" s="14"/>
      <c r="D6" s="35"/>
      <c r="E6" s="14"/>
      <c r="F6" s="35"/>
      <c r="G6" s="14"/>
      <c r="H6" s="35"/>
      <c r="I6" s="14"/>
      <c r="J6" s="35"/>
      <c r="K6" s="14"/>
      <c r="L6" s="35"/>
      <c r="M6" s="14"/>
      <c r="N6" s="35"/>
      <c r="O6" s="14"/>
      <c r="Q6" s="16"/>
    </row>
    <row r="7" spans="1:17" x14ac:dyDescent="0.25">
      <c r="A7" s="47"/>
      <c r="B7" s="43" t="s">
        <v>704</v>
      </c>
      <c r="C7" s="14"/>
      <c r="D7" s="35"/>
      <c r="E7" s="14"/>
      <c r="F7" s="35"/>
      <c r="G7" s="14"/>
      <c r="H7" s="35"/>
      <c r="I7" s="14"/>
      <c r="J7" s="35"/>
      <c r="K7" s="14"/>
      <c r="L7" s="35"/>
      <c r="M7" s="14"/>
      <c r="N7" s="35"/>
      <c r="O7" s="14"/>
      <c r="Q7" s="16"/>
    </row>
    <row r="8" spans="1:17" ht="15" customHeight="1" x14ac:dyDescent="0.25">
      <c r="A8" s="47"/>
      <c r="B8" s="43" t="s">
        <v>705</v>
      </c>
      <c r="C8" s="14"/>
      <c r="D8" s="35"/>
      <c r="E8" s="14"/>
      <c r="F8" s="35"/>
      <c r="G8" s="14"/>
      <c r="H8" s="35"/>
      <c r="I8" s="14"/>
      <c r="J8" s="35"/>
      <c r="K8" s="14"/>
      <c r="L8" s="35"/>
      <c r="M8" s="14"/>
      <c r="N8" s="35"/>
      <c r="O8" s="14"/>
      <c r="Q8" s="16"/>
    </row>
    <row r="9" spans="1:17" x14ac:dyDescent="0.25">
      <c r="A9" s="47" t="s">
        <v>52</v>
      </c>
      <c r="B9" s="43"/>
      <c r="C9" s="13"/>
      <c r="D9" s="40">
        <f>SUM(C10:C17)/(COUNTIF(C10:C17,"&gt;0")+0.00000001)</f>
        <v>0</v>
      </c>
      <c r="E9" s="13"/>
      <c r="F9" s="40">
        <f>SUM(E10:E17)/(COUNTIF(E10:E17,"&gt;0")+0.00000001)</f>
        <v>0</v>
      </c>
      <c r="G9" s="13"/>
      <c r="H9" s="40">
        <f>SUM(G10:G17)/(COUNTIF(G10:G17,"&gt;0")+0.00000001)</f>
        <v>0</v>
      </c>
      <c r="I9" s="13"/>
      <c r="J9" s="40">
        <f>SUM(I10:I17)/(COUNTIF(I10:I17,"&gt;0")+0.00000001)</f>
        <v>0</v>
      </c>
      <c r="K9" s="13"/>
      <c r="L9" s="40">
        <f>SUM(K10:K17)/(COUNTIF(K10:K17,"&gt;0")+0.00000001)</f>
        <v>0</v>
      </c>
      <c r="M9" s="13"/>
      <c r="N9" s="40">
        <f>SUM(M10:M17)/(COUNTIF(M10:M17,"&gt;0")+0.00000001)</f>
        <v>0</v>
      </c>
      <c r="O9" s="14"/>
      <c r="Q9" s="16"/>
    </row>
    <row r="10" spans="1:17" x14ac:dyDescent="0.25">
      <c r="A10" s="47"/>
      <c r="B10" s="43" t="s">
        <v>706</v>
      </c>
      <c r="C10" s="14"/>
      <c r="D10" s="35"/>
      <c r="E10" s="14"/>
      <c r="F10" s="35"/>
      <c r="G10" s="14"/>
      <c r="H10" s="35"/>
      <c r="I10" s="14"/>
      <c r="J10" s="35"/>
      <c r="K10" s="14"/>
      <c r="L10" s="35"/>
      <c r="M10" s="14"/>
      <c r="N10" s="35"/>
      <c r="O10" s="14"/>
      <c r="Q10" s="16"/>
    </row>
    <row r="11" spans="1:17" x14ac:dyDescent="0.25">
      <c r="A11" s="47"/>
      <c r="B11" s="43" t="s">
        <v>707</v>
      </c>
      <c r="C11" s="14"/>
      <c r="D11" s="35"/>
      <c r="E11" s="14"/>
      <c r="F11" s="35"/>
      <c r="G11" s="14"/>
      <c r="H11" s="35"/>
      <c r="I11" s="14"/>
      <c r="J11" s="35"/>
      <c r="K11" s="14"/>
      <c r="L11" s="35"/>
      <c r="M11" s="14"/>
      <c r="N11" s="35"/>
      <c r="O11" s="14"/>
      <c r="Q11" s="16"/>
    </row>
    <row r="12" spans="1:17" x14ac:dyDescent="0.25">
      <c r="A12" s="47"/>
      <c r="B12" s="43" t="s">
        <v>708</v>
      </c>
      <c r="C12" s="14"/>
      <c r="D12" s="35"/>
      <c r="E12" s="14"/>
      <c r="F12" s="35"/>
      <c r="G12" s="14"/>
      <c r="H12" s="35"/>
      <c r="I12" s="14"/>
      <c r="J12" s="35"/>
      <c r="K12" s="14"/>
      <c r="L12" s="35"/>
      <c r="M12" s="14"/>
      <c r="N12" s="35"/>
      <c r="O12" s="14"/>
      <c r="Q12" s="16"/>
    </row>
    <row r="13" spans="1:17" x14ac:dyDescent="0.25">
      <c r="A13" s="47"/>
      <c r="B13" s="43" t="s">
        <v>709</v>
      </c>
      <c r="C13" s="14"/>
      <c r="D13" s="35"/>
      <c r="E13" s="14"/>
      <c r="F13" s="35"/>
      <c r="G13" s="14"/>
      <c r="H13" s="35"/>
      <c r="I13" s="14"/>
      <c r="J13" s="35"/>
      <c r="K13" s="14"/>
      <c r="L13" s="35"/>
      <c r="M13" s="14"/>
      <c r="N13" s="35"/>
      <c r="O13" s="14"/>
      <c r="Q13" s="16"/>
    </row>
    <row r="14" spans="1:17" ht="15" customHeight="1" x14ac:dyDescent="0.25">
      <c r="A14" s="47"/>
      <c r="B14" s="43" t="s">
        <v>710</v>
      </c>
      <c r="C14" s="14"/>
      <c r="D14" s="35"/>
      <c r="E14" s="14"/>
      <c r="F14" s="35"/>
      <c r="G14" s="14"/>
      <c r="H14" s="35"/>
      <c r="I14" s="14"/>
      <c r="J14" s="35"/>
      <c r="K14" s="14"/>
      <c r="L14" s="35"/>
      <c r="M14" s="14"/>
      <c r="N14" s="35"/>
      <c r="O14" s="14"/>
      <c r="Q14" s="16"/>
    </row>
    <row r="15" spans="1:17" ht="25.5" x14ac:dyDescent="0.25">
      <c r="A15" s="47"/>
      <c r="B15" s="43" t="s">
        <v>711</v>
      </c>
      <c r="C15" s="14"/>
      <c r="D15" s="35"/>
      <c r="E15" s="14"/>
      <c r="F15" s="35"/>
      <c r="G15" s="14"/>
      <c r="H15" s="35"/>
      <c r="I15" s="14"/>
      <c r="J15" s="35"/>
      <c r="K15" s="14"/>
      <c r="L15" s="35"/>
      <c r="M15" s="14"/>
      <c r="N15" s="35"/>
      <c r="O15" s="14"/>
      <c r="Q15" s="16"/>
    </row>
    <row r="16" spans="1:17" ht="25.5" x14ac:dyDescent="0.25">
      <c r="A16" s="47"/>
      <c r="B16" s="43" t="s">
        <v>712</v>
      </c>
      <c r="C16" s="14"/>
      <c r="D16" s="35"/>
      <c r="E16" s="14"/>
      <c r="F16" s="35"/>
      <c r="G16" s="14"/>
      <c r="H16" s="35"/>
      <c r="I16" s="14"/>
      <c r="J16" s="35"/>
      <c r="K16" s="14"/>
      <c r="L16" s="35"/>
      <c r="M16" s="14"/>
      <c r="N16" s="35"/>
      <c r="O16" s="14"/>
      <c r="Q16" s="16"/>
    </row>
    <row r="17" spans="1:17" ht="25.5" x14ac:dyDescent="0.25">
      <c r="A17" s="47"/>
      <c r="B17" s="43" t="s">
        <v>713</v>
      </c>
      <c r="C17" s="14"/>
      <c r="D17" s="35"/>
      <c r="E17" s="14"/>
      <c r="F17" s="35"/>
      <c r="G17" s="14"/>
      <c r="H17" s="35"/>
      <c r="I17" s="14"/>
      <c r="J17" s="35"/>
      <c r="K17" s="14"/>
      <c r="L17" s="35"/>
      <c r="M17" s="14"/>
      <c r="N17" s="35"/>
      <c r="O17" s="14"/>
      <c r="Q17" s="16"/>
    </row>
    <row r="18" spans="1:17" x14ac:dyDescent="0.25">
      <c r="A18" s="47" t="s">
        <v>53</v>
      </c>
      <c r="B18" s="43"/>
      <c r="C18" s="13"/>
      <c r="D18" s="40">
        <f>SUM(C19:C22)/(COUNTIF(C19:C22,"&gt;0")+0.00000001)</f>
        <v>0</v>
      </c>
      <c r="E18" s="13"/>
      <c r="F18" s="40">
        <f>SUM(E19:E22)/(COUNTIF(E19:E22,"&gt;0")+0.00000001)</f>
        <v>0</v>
      </c>
      <c r="G18" s="13"/>
      <c r="H18" s="40">
        <f>SUM(G19:G22)/(COUNTIF(G19:G22,"&gt;0")+0.00000001)</f>
        <v>0</v>
      </c>
      <c r="I18" s="13"/>
      <c r="J18" s="40">
        <f>SUM(I19:I22)/(COUNTIF(I19:I22,"&gt;0")+0.00000001)</f>
        <v>0</v>
      </c>
      <c r="K18" s="13"/>
      <c r="L18" s="40">
        <f>SUM(K19:K22)/(COUNTIF(K19:K22,"&gt;0")+0.00000001)</f>
        <v>0</v>
      </c>
      <c r="M18" s="13"/>
      <c r="N18" s="40">
        <f>SUM(M19:M22)/(COUNTIF(M19:M22,"&gt;0")+0.00000001)</f>
        <v>0</v>
      </c>
      <c r="O18" s="14"/>
      <c r="Q18" s="16"/>
    </row>
    <row r="19" spans="1:17" x14ac:dyDescent="0.25">
      <c r="A19" s="47"/>
      <c r="B19" s="43" t="s">
        <v>714</v>
      </c>
      <c r="C19" s="14"/>
      <c r="D19" s="35"/>
      <c r="E19" s="14"/>
      <c r="F19" s="35"/>
      <c r="G19" s="14"/>
      <c r="H19" s="35"/>
      <c r="I19" s="14"/>
      <c r="J19" s="35"/>
      <c r="K19" s="14"/>
      <c r="L19" s="35"/>
      <c r="M19" s="14"/>
      <c r="N19" s="35"/>
      <c r="O19" s="14"/>
      <c r="Q19" s="16"/>
    </row>
    <row r="20" spans="1:17" ht="25.5" x14ac:dyDescent="0.25">
      <c r="A20" s="47"/>
      <c r="B20" s="43" t="s">
        <v>715</v>
      </c>
      <c r="C20" s="14"/>
      <c r="D20" s="35"/>
      <c r="E20" s="14"/>
      <c r="F20" s="35"/>
      <c r="G20" s="14"/>
      <c r="H20" s="35"/>
      <c r="I20" s="14"/>
      <c r="J20" s="35"/>
      <c r="K20" s="14"/>
      <c r="L20" s="35"/>
      <c r="M20" s="14"/>
      <c r="N20" s="35"/>
      <c r="O20" s="14"/>
      <c r="Q20" s="16"/>
    </row>
    <row r="21" spans="1:17" ht="25.5" x14ac:dyDescent="0.25">
      <c r="A21" s="47"/>
      <c r="B21" s="43" t="s">
        <v>716</v>
      </c>
      <c r="C21" s="14"/>
      <c r="D21" s="35"/>
      <c r="E21" s="14"/>
      <c r="F21" s="35"/>
      <c r="G21" s="14"/>
      <c r="H21" s="35"/>
      <c r="I21" s="14"/>
      <c r="J21" s="35"/>
      <c r="K21" s="14"/>
      <c r="L21" s="35"/>
      <c r="M21" s="14"/>
      <c r="N21" s="35"/>
      <c r="O21" s="14"/>
      <c r="Q21" s="16"/>
    </row>
    <row r="22" spans="1:17" ht="25.5" x14ac:dyDescent="0.25">
      <c r="A22" s="47"/>
      <c r="B22" s="43" t="s">
        <v>717</v>
      </c>
      <c r="C22" s="14"/>
      <c r="D22" s="35"/>
      <c r="E22" s="14"/>
      <c r="F22" s="35"/>
      <c r="G22" s="14"/>
      <c r="H22" s="35"/>
      <c r="I22" s="14"/>
      <c r="J22" s="35"/>
      <c r="K22" s="14"/>
      <c r="L22" s="35"/>
      <c r="M22" s="14"/>
      <c r="N22" s="35"/>
      <c r="O22" s="14"/>
      <c r="Q22" s="16"/>
    </row>
    <row r="23" spans="1:17" x14ac:dyDescent="0.25">
      <c r="A23" s="47" t="s">
        <v>54</v>
      </c>
      <c r="B23" s="43"/>
      <c r="C23" s="13"/>
      <c r="D23" s="40">
        <f>SUM(C24:C29)/(COUNTIF(C24:C29,"&gt;0")+0.00000001)</f>
        <v>0</v>
      </c>
      <c r="E23" s="13"/>
      <c r="F23" s="40">
        <f>SUM(E24:E29)/(COUNTIF(E24:E29,"&gt;0")+0.00000001)</f>
        <v>0</v>
      </c>
      <c r="G23" s="13"/>
      <c r="H23" s="40">
        <f>SUM(G24:G29)/(COUNTIF(G24:G29,"&gt;0")+0.00000001)</f>
        <v>0</v>
      </c>
      <c r="I23" s="13"/>
      <c r="J23" s="40">
        <f>SUM(I24:I29)/(COUNTIF(I24:I29,"&gt;0")+0.00000001)</f>
        <v>0</v>
      </c>
      <c r="K23" s="13"/>
      <c r="L23" s="40">
        <f>SUM(K24:K29)/(COUNTIF(K24:K29,"&gt;0")+0.00000001)</f>
        <v>0</v>
      </c>
      <c r="M23" s="13"/>
      <c r="N23" s="40">
        <f>SUM(M24:M29)/(COUNTIF(M24:M29,"&gt;0")+0.00000001)</f>
        <v>0</v>
      </c>
      <c r="O23" s="14"/>
      <c r="Q23" s="16"/>
    </row>
    <row r="24" spans="1:17" ht="25.5" x14ac:dyDescent="0.25">
      <c r="A24" s="47"/>
      <c r="B24" s="43" t="s">
        <v>718</v>
      </c>
      <c r="C24" s="14"/>
      <c r="D24" s="35"/>
      <c r="E24" s="14"/>
      <c r="F24" s="35"/>
      <c r="G24" s="14"/>
      <c r="H24" s="35"/>
      <c r="I24" s="14"/>
      <c r="J24" s="35"/>
      <c r="K24" s="14"/>
      <c r="L24" s="35"/>
      <c r="M24" s="14"/>
      <c r="N24" s="35"/>
      <c r="O24" s="14"/>
      <c r="Q24" s="16"/>
    </row>
    <row r="25" spans="1:17" ht="38.25" x14ac:dyDescent="0.25">
      <c r="A25" s="47"/>
      <c r="B25" s="43" t="s">
        <v>719</v>
      </c>
      <c r="C25" s="14"/>
      <c r="D25" s="35"/>
      <c r="E25" s="14"/>
      <c r="F25" s="35"/>
      <c r="G25" s="14"/>
      <c r="H25" s="35"/>
      <c r="I25" s="14"/>
      <c r="J25" s="35"/>
      <c r="K25" s="14"/>
      <c r="L25" s="35"/>
      <c r="M25" s="14"/>
      <c r="N25" s="35"/>
      <c r="O25" s="14"/>
      <c r="Q25" s="16"/>
    </row>
    <row r="26" spans="1:17" ht="38.25" x14ac:dyDescent="0.25">
      <c r="A26" s="47"/>
      <c r="B26" s="43" t="s">
        <v>724</v>
      </c>
      <c r="C26" s="14"/>
      <c r="D26" s="35"/>
      <c r="E26" s="14"/>
      <c r="F26" s="35"/>
      <c r="G26" s="14"/>
      <c r="H26" s="35"/>
      <c r="I26" s="14"/>
      <c r="J26" s="35"/>
      <c r="K26" s="14"/>
      <c r="L26" s="35"/>
      <c r="M26" s="14"/>
      <c r="N26" s="35"/>
      <c r="O26" s="14"/>
      <c r="Q26" s="16"/>
    </row>
    <row r="27" spans="1:17" ht="25.5" x14ac:dyDescent="0.25">
      <c r="A27" s="47"/>
      <c r="B27" s="43" t="s">
        <v>721</v>
      </c>
      <c r="C27" s="14"/>
      <c r="D27" s="35"/>
      <c r="E27" s="14"/>
      <c r="F27" s="35"/>
      <c r="G27" s="14"/>
      <c r="H27" s="35"/>
      <c r="I27" s="14"/>
      <c r="J27" s="35"/>
      <c r="K27" s="14"/>
      <c r="L27" s="35"/>
      <c r="M27" s="14"/>
      <c r="N27" s="35"/>
      <c r="O27" s="14"/>
      <c r="Q27" s="16"/>
    </row>
    <row r="28" spans="1:17" ht="25.5" x14ac:dyDescent="0.25">
      <c r="A28" s="47"/>
      <c r="B28" s="43" t="s">
        <v>725</v>
      </c>
      <c r="C28" s="14"/>
      <c r="D28" s="35"/>
      <c r="E28" s="14"/>
      <c r="F28" s="35"/>
      <c r="G28" s="14"/>
      <c r="H28" s="35"/>
      <c r="I28" s="14"/>
      <c r="J28" s="35"/>
      <c r="K28" s="14"/>
      <c r="L28" s="35"/>
      <c r="M28" s="14"/>
      <c r="N28" s="35"/>
      <c r="O28" s="14"/>
      <c r="Q28" s="16"/>
    </row>
    <row r="29" spans="1:17" ht="25.5" x14ac:dyDescent="0.25">
      <c r="A29" s="47"/>
      <c r="B29" s="43" t="s">
        <v>723</v>
      </c>
      <c r="C29" s="14"/>
      <c r="D29" s="35"/>
      <c r="E29" s="14"/>
      <c r="F29" s="35"/>
      <c r="G29" s="14"/>
      <c r="H29" s="35"/>
      <c r="I29" s="14"/>
      <c r="J29" s="35"/>
      <c r="K29" s="14"/>
      <c r="L29" s="35"/>
      <c r="M29" s="14"/>
      <c r="N29" s="35"/>
      <c r="O29" s="14"/>
      <c r="Q29" s="16"/>
    </row>
    <row r="30" spans="1:17" x14ac:dyDescent="0.25">
      <c r="A30" s="47"/>
      <c r="B30" s="44" t="s">
        <v>123</v>
      </c>
      <c r="C30" s="15"/>
      <c r="D30" s="41">
        <f>D3+D9+D18+D23</f>
        <v>0</v>
      </c>
      <c r="E30" s="15"/>
      <c r="F30" s="41">
        <f>F3+F9+F18+F23</f>
        <v>0</v>
      </c>
      <c r="G30" s="15"/>
      <c r="H30" s="41">
        <f>H3+H9+H18+H23</f>
        <v>0</v>
      </c>
      <c r="I30" s="15"/>
      <c r="J30" s="41">
        <f>J3+J9+J18+J23</f>
        <v>0</v>
      </c>
      <c r="K30" s="15"/>
      <c r="L30" s="41">
        <f>L3+L9+L18+L23</f>
        <v>0</v>
      </c>
      <c r="M30" s="15"/>
      <c r="N30" s="41">
        <f>N3+N9+N18+N23</f>
        <v>0</v>
      </c>
      <c r="O30" s="14"/>
      <c r="Q30" s="16"/>
    </row>
    <row r="31" spans="1:17" x14ac:dyDescent="0.25">
      <c r="A31" s="47"/>
      <c r="B31" s="44" t="s">
        <v>124</v>
      </c>
      <c r="C31" s="15"/>
      <c r="D31" s="41">
        <f>D30/(COUNTIF(D3:D23,"&gt;0")+0.00000001)</f>
        <v>0</v>
      </c>
      <c r="E31" s="15"/>
      <c r="F31" s="41">
        <f>F30/(COUNTIF(F3:F23,"&gt;0")+0.00000001)</f>
        <v>0</v>
      </c>
      <c r="G31" s="15"/>
      <c r="H31" s="41">
        <f>H30/(COUNTIF(H3:H23,"&gt;0")+0.00000001)</f>
        <v>0</v>
      </c>
      <c r="I31" s="15"/>
      <c r="J31" s="41">
        <f>J30/(COUNTIF(J3:J23,"&gt;0")+0.00000001)</f>
        <v>0</v>
      </c>
      <c r="K31" s="15"/>
      <c r="L31" s="41">
        <f>L30/(COUNTIF(L3:L23,"&gt;0")+0.00000001)</f>
        <v>0</v>
      </c>
      <c r="M31" s="15"/>
      <c r="N31" s="41">
        <f>N30/(COUNTIF(N3:N23,"&gt;0")+0.00000001)</f>
        <v>0</v>
      </c>
      <c r="O31" s="14"/>
      <c r="Q31" s="16"/>
    </row>
    <row r="32" spans="1:17" x14ac:dyDescent="0.25">
      <c r="A32" s="47"/>
      <c r="B32" s="44" t="s">
        <v>125</v>
      </c>
      <c r="C32" s="15"/>
      <c r="D32" s="41">
        <f>D31/5*100</f>
        <v>0</v>
      </c>
      <c r="E32" s="15"/>
      <c r="F32" s="41">
        <f>F31/5*100</f>
        <v>0</v>
      </c>
      <c r="G32" s="15"/>
      <c r="H32" s="41">
        <f>H31/5*100</f>
        <v>0</v>
      </c>
      <c r="I32" s="15"/>
      <c r="J32" s="41">
        <f>J31/5*100</f>
        <v>0</v>
      </c>
      <c r="K32" s="15"/>
      <c r="L32" s="41">
        <f>L31/5*100</f>
        <v>0</v>
      </c>
      <c r="M32" s="15"/>
      <c r="N32" s="41">
        <f>N31/5*100</f>
        <v>0</v>
      </c>
      <c r="O32" s="14"/>
      <c r="Q32" s="16"/>
    </row>
    <row r="33" spans="1:17" x14ac:dyDescent="0.25">
      <c r="A33" s="48" t="s">
        <v>55</v>
      </c>
      <c r="C33" s="36"/>
      <c r="E33" s="36"/>
      <c r="G33" s="36"/>
      <c r="I33" s="36"/>
      <c r="K33" s="36"/>
      <c r="M33" s="36"/>
      <c r="O33" s="16"/>
      <c r="Q33" s="16"/>
    </row>
    <row r="34" spans="1:17" x14ac:dyDescent="0.25">
      <c r="A34" s="37" t="s">
        <v>103</v>
      </c>
      <c r="C34" s="36"/>
      <c r="E34" s="36"/>
      <c r="G34" s="36"/>
      <c r="I34" s="36"/>
      <c r="K34" s="36"/>
      <c r="M34" s="36"/>
      <c r="O34" s="16"/>
      <c r="Q34" s="16"/>
    </row>
    <row r="35" spans="1:17" x14ac:dyDescent="0.25">
      <c r="A35" s="37" t="s">
        <v>56</v>
      </c>
      <c r="C35" s="36"/>
      <c r="E35" s="36"/>
      <c r="G35" s="36"/>
      <c r="I35" s="36"/>
      <c r="K35" s="36"/>
      <c r="M35" s="36"/>
      <c r="O35" s="16"/>
      <c r="Q35" s="16"/>
    </row>
    <row r="36" spans="1:17" x14ac:dyDescent="0.25">
      <c r="A36" s="37" t="s">
        <v>57</v>
      </c>
      <c r="C36" s="36"/>
      <c r="E36" s="36"/>
      <c r="G36" s="36"/>
      <c r="I36" s="36"/>
      <c r="K36" s="36"/>
      <c r="M36" s="36"/>
      <c r="O36" s="16"/>
      <c r="Q36" s="16"/>
    </row>
    <row r="37" spans="1:17" x14ac:dyDescent="0.25">
      <c r="A37" s="37" t="s">
        <v>58</v>
      </c>
      <c r="C37" s="36"/>
      <c r="E37" s="36"/>
      <c r="G37" s="36"/>
      <c r="I37" s="36"/>
      <c r="K37" s="36"/>
      <c r="M37" s="36"/>
      <c r="O37" s="16"/>
      <c r="Q37" s="16"/>
    </row>
    <row r="38" spans="1:17" x14ac:dyDescent="0.25">
      <c r="A38" s="37" t="s">
        <v>59</v>
      </c>
      <c r="B38" s="45"/>
      <c r="C38" s="36"/>
      <c r="E38" s="36"/>
      <c r="G38" s="36"/>
      <c r="I38" s="36"/>
      <c r="K38" s="36"/>
      <c r="M38" s="36"/>
      <c r="O38" s="16"/>
      <c r="Q38" s="16"/>
    </row>
    <row r="39" spans="1:17" x14ac:dyDescent="0.25">
      <c r="A39" s="37" t="s">
        <v>60</v>
      </c>
      <c r="C39" s="36"/>
      <c r="E39" s="36"/>
      <c r="G39" s="36"/>
      <c r="I39" s="36"/>
      <c r="K39" s="36"/>
      <c r="M39" s="36"/>
      <c r="O39" s="16"/>
      <c r="Q39" s="16"/>
    </row>
    <row r="40" spans="1:17" x14ac:dyDescent="0.25">
      <c r="A40" s="46" t="s">
        <v>109</v>
      </c>
      <c r="B40" s="42"/>
      <c r="C40" s="98" t="str">
        <f>Front!H1</f>
        <v>Date</v>
      </c>
      <c r="D40" s="99"/>
      <c r="E40" s="98" t="str">
        <f>Front!I1</f>
        <v>Date</v>
      </c>
      <c r="F40" s="99"/>
      <c r="G40" s="98" t="str">
        <f>Front!J1</f>
        <v>Date</v>
      </c>
      <c r="H40" s="99"/>
      <c r="I40" s="98" t="str">
        <f>Front!K1</f>
        <v>Date</v>
      </c>
      <c r="J40" s="99"/>
      <c r="K40" s="98" t="str">
        <f>Front!L1</f>
        <v>Date</v>
      </c>
      <c r="L40" s="99"/>
      <c r="M40" s="98" t="str">
        <f>Front!M1</f>
        <v>Date</v>
      </c>
      <c r="N40" s="99"/>
      <c r="O40" s="18" t="s">
        <v>97</v>
      </c>
      <c r="Q40" s="16"/>
    </row>
    <row r="41" spans="1:17" ht="27" customHeight="1" x14ac:dyDescent="0.25">
      <c r="A41" s="47"/>
      <c r="B41" s="42"/>
      <c r="C41" s="51" t="s">
        <v>27</v>
      </c>
      <c r="D41" s="39" t="s">
        <v>28</v>
      </c>
      <c r="E41" s="51" t="s">
        <v>27</v>
      </c>
      <c r="F41" s="39" t="s">
        <v>28</v>
      </c>
      <c r="G41" s="51" t="s">
        <v>27</v>
      </c>
      <c r="H41" s="39" t="s">
        <v>28</v>
      </c>
      <c r="I41" s="51" t="s">
        <v>27</v>
      </c>
      <c r="J41" s="39" t="s">
        <v>28</v>
      </c>
      <c r="K41" s="51" t="s">
        <v>27</v>
      </c>
      <c r="L41" s="39" t="s">
        <v>28</v>
      </c>
      <c r="M41" s="51" t="s">
        <v>27</v>
      </c>
      <c r="N41" s="39" t="s">
        <v>28</v>
      </c>
      <c r="O41" s="14"/>
      <c r="Q41" s="16"/>
    </row>
    <row r="42" spans="1:17" x14ac:dyDescent="0.25">
      <c r="A42" s="47" t="s">
        <v>51</v>
      </c>
      <c r="B42" s="42"/>
      <c r="C42" s="13"/>
      <c r="D42" s="40">
        <f>SUM(C43:C47)/(COUNTIF(C43:C47,"&gt;0")+0.00000001)</f>
        <v>0</v>
      </c>
      <c r="E42" s="13"/>
      <c r="F42" s="40">
        <f>SUM(E43:E47)/(COUNTIF(E43:E47,"&gt;0")+0.00000001)</f>
        <v>0</v>
      </c>
      <c r="G42" s="13"/>
      <c r="H42" s="40">
        <f>SUM(G43:G47)/(COUNTIF(G43:G47,"&gt;0")+0.00000001)</f>
        <v>0</v>
      </c>
      <c r="I42" s="13"/>
      <c r="J42" s="40">
        <f>SUM(I43:I47)/(COUNTIF(I43:I47,"&gt;0")+0.00000001)</f>
        <v>0</v>
      </c>
      <c r="K42" s="13"/>
      <c r="L42" s="40">
        <f>SUM(K43:K47)/(COUNTIF(K43:K47,"&gt;0")+0.00000001)</f>
        <v>0</v>
      </c>
      <c r="M42" s="13"/>
      <c r="N42" s="40">
        <f>SUM(M43:M47)/(COUNTIF(M43:M47,"&gt;0")+0.00000001)</f>
        <v>0</v>
      </c>
      <c r="O42" s="14"/>
      <c r="Q42" s="16"/>
    </row>
    <row r="43" spans="1:17" x14ac:dyDescent="0.25">
      <c r="A43" s="47"/>
      <c r="B43" s="43" t="s">
        <v>701</v>
      </c>
      <c r="C43" s="14"/>
      <c r="D43" s="35"/>
      <c r="E43" s="14"/>
      <c r="F43" s="35"/>
      <c r="G43" s="14"/>
      <c r="H43" s="35"/>
      <c r="I43" s="14"/>
      <c r="J43" s="35"/>
      <c r="K43" s="14"/>
      <c r="L43" s="35"/>
      <c r="M43" s="14"/>
      <c r="N43" s="35"/>
      <c r="O43" s="14"/>
      <c r="Q43" s="16"/>
    </row>
    <row r="44" spans="1:17" ht="25.5" x14ac:dyDescent="0.25">
      <c r="A44" s="47"/>
      <c r="B44" s="43" t="s">
        <v>702</v>
      </c>
      <c r="C44" s="14"/>
      <c r="D44" s="35"/>
      <c r="E44" s="14"/>
      <c r="F44" s="35"/>
      <c r="G44" s="14"/>
      <c r="H44" s="35"/>
      <c r="I44" s="14"/>
      <c r="J44" s="35"/>
      <c r="K44" s="14"/>
      <c r="L44" s="35"/>
      <c r="M44" s="14"/>
      <c r="N44" s="35"/>
      <c r="O44" s="14"/>
      <c r="Q44" s="16"/>
    </row>
    <row r="45" spans="1:17" x14ac:dyDescent="0.25">
      <c r="A45" s="47"/>
      <c r="B45" s="43" t="s">
        <v>703</v>
      </c>
      <c r="C45" s="14"/>
      <c r="D45" s="35"/>
      <c r="E45" s="14"/>
      <c r="F45" s="35"/>
      <c r="G45" s="14"/>
      <c r="H45" s="35"/>
      <c r="I45" s="14"/>
      <c r="J45" s="35"/>
      <c r="K45" s="14"/>
      <c r="L45" s="35"/>
      <c r="M45" s="14"/>
      <c r="N45" s="35"/>
      <c r="O45" s="14"/>
      <c r="Q45" s="16"/>
    </row>
    <row r="46" spans="1:17" x14ac:dyDescent="0.25">
      <c r="A46" s="47"/>
      <c r="B46" s="43" t="s">
        <v>704</v>
      </c>
      <c r="C46" s="14"/>
      <c r="D46" s="35"/>
      <c r="E46" s="14"/>
      <c r="F46" s="35"/>
      <c r="G46" s="14"/>
      <c r="H46" s="35"/>
      <c r="I46" s="14"/>
      <c r="J46" s="35"/>
      <c r="K46" s="14"/>
      <c r="L46" s="35"/>
      <c r="M46" s="14"/>
      <c r="N46" s="35"/>
      <c r="O46" s="14"/>
      <c r="Q46" s="16"/>
    </row>
    <row r="47" spans="1:17" ht="12.75" customHeight="1" x14ac:dyDescent="0.25">
      <c r="A47" s="47"/>
      <c r="B47" s="43" t="s">
        <v>705</v>
      </c>
      <c r="C47" s="14"/>
      <c r="D47" s="35"/>
      <c r="E47" s="14"/>
      <c r="F47" s="35"/>
      <c r="G47" s="14"/>
      <c r="H47" s="35"/>
      <c r="I47" s="14"/>
      <c r="J47" s="35"/>
      <c r="K47" s="14"/>
      <c r="L47" s="35"/>
      <c r="M47" s="14"/>
      <c r="N47" s="35"/>
      <c r="O47" s="14"/>
      <c r="Q47" s="16"/>
    </row>
    <row r="48" spans="1:17" x14ac:dyDescent="0.25">
      <c r="A48" s="47" t="s">
        <v>52</v>
      </c>
      <c r="B48" s="43"/>
      <c r="C48" s="13"/>
      <c r="D48" s="40">
        <f>SUM(C49:C56)/(COUNTIF(C49:C56,"&gt;0")+0.00000001)</f>
        <v>0</v>
      </c>
      <c r="E48" s="13"/>
      <c r="F48" s="40">
        <f>SUM(E49:E56)/(COUNTIF(E49:E56,"&gt;0")+0.00000001)</f>
        <v>0</v>
      </c>
      <c r="G48" s="13"/>
      <c r="H48" s="40">
        <f>SUM(G49:G56)/(COUNTIF(G49:G56,"&gt;0")+0.00000001)</f>
        <v>0</v>
      </c>
      <c r="I48" s="13"/>
      <c r="J48" s="40">
        <f>SUM(I49:I56)/(COUNTIF(I49:I56,"&gt;0")+0.00000001)</f>
        <v>0</v>
      </c>
      <c r="K48" s="13"/>
      <c r="L48" s="40">
        <f>SUM(K49:K56)/(COUNTIF(K49:K56,"&gt;0")+0.00000001)</f>
        <v>0</v>
      </c>
      <c r="M48" s="13"/>
      <c r="N48" s="40">
        <f>SUM(M49:M56)/(COUNTIF(M49:M56,"&gt;0")+0.00000001)</f>
        <v>0</v>
      </c>
      <c r="O48" s="14"/>
      <c r="Q48" s="16"/>
    </row>
    <row r="49" spans="1:17" ht="12.75" customHeight="1" x14ac:dyDescent="0.25">
      <c r="A49" s="47"/>
      <c r="B49" s="43" t="s">
        <v>706</v>
      </c>
      <c r="C49" s="14"/>
      <c r="D49" s="35"/>
      <c r="E49" s="14"/>
      <c r="F49" s="35"/>
      <c r="G49" s="14"/>
      <c r="H49" s="35"/>
      <c r="I49" s="14"/>
      <c r="J49" s="35"/>
      <c r="K49" s="14"/>
      <c r="L49" s="35"/>
      <c r="M49" s="14"/>
      <c r="N49" s="35"/>
      <c r="O49" s="14"/>
      <c r="Q49" s="16"/>
    </row>
    <row r="50" spans="1:17" x14ac:dyDescent="0.25">
      <c r="A50" s="47"/>
      <c r="B50" s="43" t="s">
        <v>707</v>
      </c>
      <c r="C50" s="14"/>
      <c r="D50" s="35"/>
      <c r="E50" s="14"/>
      <c r="F50" s="35"/>
      <c r="G50" s="14"/>
      <c r="H50" s="35"/>
      <c r="I50" s="14"/>
      <c r="J50" s="35"/>
      <c r="K50" s="14"/>
      <c r="L50" s="35"/>
      <c r="M50" s="14"/>
      <c r="N50" s="35"/>
      <c r="O50" s="14"/>
      <c r="Q50" s="16"/>
    </row>
    <row r="51" spans="1:17" x14ac:dyDescent="0.25">
      <c r="A51" s="47"/>
      <c r="B51" s="43" t="s">
        <v>708</v>
      </c>
      <c r="C51" s="14"/>
      <c r="D51" s="35"/>
      <c r="E51" s="14"/>
      <c r="F51" s="35"/>
      <c r="G51" s="14"/>
      <c r="H51" s="35"/>
      <c r="I51" s="14"/>
      <c r="J51" s="35"/>
      <c r="K51" s="14"/>
      <c r="L51" s="35"/>
      <c r="M51" s="14"/>
      <c r="N51" s="35"/>
      <c r="O51" s="14"/>
      <c r="Q51" s="16"/>
    </row>
    <row r="52" spans="1:17" x14ac:dyDescent="0.25">
      <c r="A52" s="47"/>
      <c r="B52" s="43" t="s">
        <v>709</v>
      </c>
      <c r="C52" s="14"/>
      <c r="D52" s="35"/>
      <c r="E52" s="14"/>
      <c r="F52" s="35"/>
      <c r="G52" s="14"/>
      <c r="H52" s="35"/>
      <c r="I52" s="14"/>
      <c r="J52" s="35"/>
      <c r="K52" s="14"/>
      <c r="L52" s="35"/>
      <c r="M52" s="14"/>
      <c r="N52" s="35"/>
      <c r="O52" s="14"/>
      <c r="Q52" s="16"/>
    </row>
    <row r="53" spans="1:17" x14ac:dyDescent="0.25">
      <c r="A53" s="47"/>
      <c r="B53" s="43" t="s">
        <v>710</v>
      </c>
      <c r="C53" s="14"/>
      <c r="D53" s="35"/>
      <c r="E53" s="14"/>
      <c r="F53" s="35"/>
      <c r="G53" s="14"/>
      <c r="H53" s="35"/>
      <c r="I53" s="14"/>
      <c r="J53" s="35"/>
      <c r="K53" s="14"/>
      <c r="L53" s="35"/>
      <c r="M53" s="14"/>
      <c r="N53" s="35"/>
      <c r="O53" s="14"/>
      <c r="Q53" s="16"/>
    </row>
    <row r="54" spans="1:17" ht="25.5" x14ac:dyDescent="0.25">
      <c r="A54" s="47"/>
      <c r="B54" s="43" t="s">
        <v>711</v>
      </c>
      <c r="C54" s="14"/>
      <c r="D54" s="35"/>
      <c r="E54" s="14"/>
      <c r="F54" s="35"/>
      <c r="G54" s="14"/>
      <c r="H54" s="35"/>
      <c r="I54" s="14"/>
      <c r="J54" s="35"/>
      <c r="K54" s="14"/>
      <c r="L54" s="35"/>
      <c r="M54" s="14"/>
      <c r="N54" s="35"/>
      <c r="O54" s="14"/>
      <c r="Q54" s="16"/>
    </row>
    <row r="55" spans="1:17" ht="25.5" x14ac:dyDescent="0.25">
      <c r="A55" s="47"/>
      <c r="B55" s="43" t="s">
        <v>712</v>
      </c>
      <c r="C55" s="14"/>
      <c r="D55" s="35"/>
      <c r="E55" s="14"/>
      <c r="F55" s="35"/>
      <c r="G55" s="14"/>
      <c r="H55" s="35"/>
      <c r="I55" s="14"/>
      <c r="J55" s="35"/>
      <c r="K55" s="14"/>
      <c r="L55" s="35"/>
      <c r="M55" s="14"/>
      <c r="N55" s="35"/>
      <c r="O55" s="14"/>
      <c r="Q55" s="17" t="s">
        <v>63</v>
      </c>
    </row>
    <row r="56" spans="1:17" ht="25.5" x14ac:dyDescent="0.25">
      <c r="A56" s="47"/>
      <c r="B56" s="43" t="s">
        <v>713</v>
      </c>
      <c r="C56" s="14"/>
      <c r="D56" s="35"/>
      <c r="E56" s="14"/>
      <c r="F56" s="35"/>
      <c r="G56" s="14"/>
      <c r="H56" s="35"/>
      <c r="I56" s="14"/>
      <c r="J56" s="35"/>
      <c r="K56" s="14"/>
      <c r="L56" s="35"/>
      <c r="M56" s="14"/>
      <c r="N56" s="35"/>
      <c r="O56" s="14"/>
      <c r="Q56" s="16"/>
    </row>
    <row r="57" spans="1:17" x14ac:dyDescent="0.25">
      <c r="A57" s="47" t="s">
        <v>53</v>
      </c>
      <c r="B57" s="43"/>
      <c r="C57" s="13"/>
      <c r="D57" s="40">
        <f>SUM(C58:C61)/(COUNTIF(C58:C61,"&gt;0")+0.00000001)</f>
        <v>0</v>
      </c>
      <c r="E57" s="13"/>
      <c r="F57" s="40">
        <f>SUM(E58:E61)/(COUNTIF(E58:E61,"&gt;0")+0.00000001)</f>
        <v>0</v>
      </c>
      <c r="G57" s="13"/>
      <c r="H57" s="40">
        <f>SUM(G58:G61)/(COUNTIF(G58:G61,"&gt;0")+0.00000001)</f>
        <v>0</v>
      </c>
      <c r="I57" s="13"/>
      <c r="J57" s="40">
        <f>SUM(I58:I61)/(COUNTIF(I58:I61,"&gt;0")+0.00000001)</f>
        <v>0</v>
      </c>
      <c r="K57" s="13"/>
      <c r="L57" s="40">
        <f>SUM(K58:K61)/(COUNTIF(K58:K61,"&gt;0")+0.00000001)</f>
        <v>0</v>
      </c>
      <c r="M57" s="13"/>
      <c r="N57" s="40">
        <f>SUM(M58:M61)/(COUNTIF(M58:M61,"&gt;0")+0.00000001)</f>
        <v>0</v>
      </c>
      <c r="O57" s="14"/>
      <c r="Q57" s="16"/>
    </row>
    <row r="58" spans="1:17" x14ac:dyDescent="0.25">
      <c r="A58" s="47"/>
      <c r="B58" s="43" t="s">
        <v>714</v>
      </c>
      <c r="C58" s="14"/>
      <c r="D58" s="35"/>
      <c r="E58" s="14"/>
      <c r="F58" s="35"/>
      <c r="G58" s="14"/>
      <c r="H58" s="35"/>
      <c r="I58" s="14"/>
      <c r="J58" s="35"/>
      <c r="K58" s="14"/>
      <c r="L58" s="35"/>
      <c r="M58" s="14"/>
      <c r="N58" s="35"/>
      <c r="O58" s="14"/>
      <c r="Q58" s="16"/>
    </row>
    <row r="59" spans="1:17" ht="25.5" x14ac:dyDescent="0.25">
      <c r="A59" s="47"/>
      <c r="B59" s="43" t="s">
        <v>715</v>
      </c>
      <c r="C59" s="14"/>
      <c r="D59" s="35"/>
      <c r="E59" s="14"/>
      <c r="F59" s="35"/>
      <c r="G59" s="14"/>
      <c r="H59" s="35"/>
      <c r="I59" s="14"/>
      <c r="J59" s="35"/>
      <c r="K59" s="14"/>
      <c r="L59" s="35"/>
      <c r="M59" s="14"/>
      <c r="N59" s="35"/>
      <c r="O59" s="14"/>
      <c r="Q59" s="16"/>
    </row>
    <row r="60" spans="1:17" ht="25.5" x14ac:dyDescent="0.25">
      <c r="A60" s="47"/>
      <c r="B60" s="43" t="s">
        <v>716</v>
      </c>
      <c r="C60" s="14"/>
      <c r="D60" s="35"/>
      <c r="E60" s="14"/>
      <c r="F60" s="35"/>
      <c r="G60" s="14"/>
      <c r="H60" s="35"/>
      <c r="I60" s="14"/>
      <c r="J60" s="35"/>
      <c r="K60" s="14"/>
      <c r="L60" s="35"/>
      <c r="M60" s="14"/>
      <c r="N60" s="35"/>
      <c r="O60" s="14"/>
      <c r="Q60" s="16"/>
    </row>
    <row r="61" spans="1:17" ht="15" customHeight="1" x14ac:dyDescent="0.25">
      <c r="A61" s="47"/>
      <c r="B61" s="43" t="s">
        <v>717</v>
      </c>
      <c r="C61" s="14"/>
      <c r="D61" s="35"/>
      <c r="E61" s="14"/>
      <c r="F61" s="35"/>
      <c r="G61" s="14"/>
      <c r="H61" s="35"/>
      <c r="I61" s="14"/>
      <c r="J61" s="35"/>
      <c r="K61" s="14"/>
      <c r="L61" s="35"/>
      <c r="M61" s="14"/>
      <c r="N61" s="35"/>
      <c r="O61" s="14"/>
      <c r="Q61" s="16"/>
    </row>
    <row r="62" spans="1:17" x14ac:dyDescent="0.25">
      <c r="A62" s="47" t="s">
        <v>54</v>
      </c>
      <c r="B62" s="43"/>
      <c r="C62" s="13"/>
      <c r="D62" s="40">
        <f>SUM(C63:C68)/(COUNTIF(C63:C68,"&gt;0")+0.00000001)</f>
        <v>0</v>
      </c>
      <c r="E62" s="13"/>
      <c r="F62" s="40">
        <f>SUM(E63:E68)/(COUNTIF(E63:E68,"&gt;0")+0.00000001)</f>
        <v>0</v>
      </c>
      <c r="G62" s="13"/>
      <c r="H62" s="40">
        <f>SUM(G63:G68)/(COUNTIF(G63:G68,"&gt;0")+0.00000001)</f>
        <v>0</v>
      </c>
      <c r="I62" s="13"/>
      <c r="J62" s="40">
        <f>SUM(I63:I68)/(COUNTIF(I63:I68,"&gt;0")+0.00000001)</f>
        <v>0</v>
      </c>
      <c r="K62" s="13"/>
      <c r="L62" s="40">
        <f>SUM(K63:K68)/(COUNTIF(K63:K68,"&gt;0")+0.00000001)</f>
        <v>0</v>
      </c>
      <c r="M62" s="13"/>
      <c r="N62" s="40">
        <f>SUM(M63:M68)/(COUNTIF(M63:M68,"&gt;0")+0.00000001)</f>
        <v>0</v>
      </c>
      <c r="O62" s="14"/>
      <c r="Q62" s="16"/>
    </row>
    <row r="63" spans="1:17" ht="25.5" x14ac:dyDescent="0.25">
      <c r="A63" s="47"/>
      <c r="B63" s="43" t="s">
        <v>718</v>
      </c>
      <c r="C63" s="14"/>
      <c r="D63" s="35"/>
      <c r="E63" s="14"/>
      <c r="F63" s="35"/>
      <c r="G63" s="14"/>
      <c r="H63" s="35"/>
      <c r="I63" s="14"/>
      <c r="J63" s="35"/>
      <c r="K63" s="14"/>
      <c r="L63" s="35"/>
      <c r="M63" s="14"/>
      <c r="N63" s="35"/>
      <c r="O63" s="14"/>
      <c r="Q63" s="16"/>
    </row>
    <row r="64" spans="1:17" ht="38.25" x14ac:dyDescent="0.25">
      <c r="A64" s="47"/>
      <c r="B64" s="43" t="s">
        <v>719</v>
      </c>
      <c r="C64" s="14"/>
      <c r="D64" s="35"/>
      <c r="E64" s="14"/>
      <c r="F64" s="35"/>
      <c r="G64" s="14"/>
      <c r="H64" s="35"/>
      <c r="I64" s="14"/>
      <c r="J64" s="35"/>
      <c r="K64" s="14"/>
      <c r="L64" s="35"/>
      <c r="M64" s="14"/>
      <c r="N64" s="35"/>
      <c r="O64" s="14"/>
      <c r="Q64" s="16"/>
    </row>
    <row r="65" spans="1:17" ht="38.25" x14ac:dyDescent="0.25">
      <c r="A65" s="47"/>
      <c r="B65" s="43" t="s">
        <v>720</v>
      </c>
      <c r="C65" s="14"/>
      <c r="D65" s="35"/>
      <c r="E65" s="14"/>
      <c r="F65" s="35"/>
      <c r="G65" s="14"/>
      <c r="H65" s="35"/>
      <c r="I65" s="14"/>
      <c r="J65" s="35"/>
      <c r="K65" s="14"/>
      <c r="L65" s="35"/>
      <c r="M65" s="14"/>
      <c r="N65" s="35"/>
      <c r="O65" s="14"/>
      <c r="Q65" s="16"/>
    </row>
    <row r="66" spans="1:17" ht="25.5" x14ac:dyDescent="0.25">
      <c r="A66" s="47"/>
      <c r="B66" s="43" t="s">
        <v>721</v>
      </c>
      <c r="C66" s="14"/>
      <c r="D66" s="35"/>
      <c r="E66" s="14"/>
      <c r="F66" s="35"/>
      <c r="G66" s="14"/>
      <c r="H66" s="35"/>
      <c r="I66" s="14"/>
      <c r="J66" s="35"/>
      <c r="K66" s="14"/>
      <c r="L66" s="35"/>
      <c r="M66" s="14"/>
      <c r="N66" s="35"/>
      <c r="O66" s="14"/>
      <c r="Q66" s="16"/>
    </row>
    <row r="67" spans="1:17" ht="25.5" x14ac:dyDescent="0.25">
      <c r="A67" s="47"/>
      <c r="B67" s="43" t="s">
        <v>722</v>
      </c>
      <c r="C67" s="14"/>
      <c r="D67" s="35"/>
      <c r="E67" s="14"/>
      <c r="F67" s="35"/>
      <c r="G67" s="14"/>
      <c r="H67" s="35"/>
      <c r="I67" s="14"/>
      <c r="J67" s="35"/>
      <c r="K67" s="14"/>
      <c r="L67" s="35"/>
      <c r="M67" s="14"/>
      <c r="N67" s="35"/>
      <c r="O67" s="14"/>
      <c r="Q67" s="16"/>
    </row>
    <row r="68" spans="1:17" ht="25.5" x14ac:dyDescent="0.25">
      <c r="A68" s="47"/>
      <c r="B68" s="43" t="s">
        <v>723</v>
      </c>
      <c r="C68" s="14"/>
      <c r="D68" s="35"/>
      <c r="E68" s="14"/>
      <c r="F68" s="35"/>
      <c r="G68" s="14"/>
      <c r="H68" s="35"/>
      <c r="I68" s="14"/>
      <c r="J68" s="35"/>
      <c r="K68" s="14"/>
      <c r="L68" s="35"/>
      <c r="M68" s="14"/>
      <c r="N68" s="35"/>
      <c r="O68" s="14"/>
      <c r="Q68" s="16"/>
    </row>
    <row r="69" spans="1:17" x14ac:dyDescent="0.25">
      <c r="A69" s="47"/>
      <c r="B69" s="44" t="s">
        <v>123</v>
      </c>
      <c r="C69" s="15"/>
      <c r="D69" s="41">
        <f>D42+D48+D57+D62</f>
        <v>0</v>
      </c>
      <c r="E69" s="15"/>
      <c r="F69" s="41">
        <f>F42+F48+F57+F62</f>
        <v>0</v>
      </c>
      <c r="G69" s="15"/>
      <c r="H69" s="41">
        <f>H42+H48+H57+H62</f>
        <v>0</v>
      </c>
      <c r="I69" s="15"/>
      <c r="J69" s="41">
        <f>J42+J48+J57+J62</f>
        <v>0</v>
      </c>
      <c r="K69" s="15"/>
      <c r="L69" s="41">
        <f>L42+L48+L57+L62</f>
        <v>0</v>
      </c>
      <c r="M69" s="15"/>
      <c r="N69" s="41">
        <f>N42+N48+N57+N62</f>
        <v>0</v>
      </c>
      <c r="O69" s="14"/>
      <c r="Q69" s="16"/>
    </row>
    <row r="70" spans="1:17" x14ac:dyDescent="0.25">
      <c r="A70" s="47"/>
      <c r="B70" s="44" t="s">
        <v>124</v>
      </c>
      <c r="C70" s="15"/>
      <c r="D70" s="41">
        <f>D69/(COUNTIF(D42:D62,"&gt;0")+0.00000001)</f>
        <v>0</v>
      </c>
      <c r="E70" s="15"/>
      <c r="F70" s="41">
        <f>F69/(COUNTIF(F42:F62,"&gt;0")+0.00000001)</f>
        <v>0</v>
      </c>
      <c r="G70" s="15"/>
      <c r="H70" s="41">
        <f>H69/(COUNTIF(H42:H62,"&gt;0")+0.00000001)</f>
        <v>0</v>
      </c>
      <c r="I70" s="15"/>
      <c r="J70" s="41">
        <f>J69/(COUNTIF(J42:J62,"&gt;0")+0.00000001)</f>
        <v>0</v>
      </c>
      <c r="K70" s="15"/>
      <c r="L70" s="41">
        <f>L69/(COUNTIF(L42:L62,"&gt;0")+0.00000001)</f>
        <v>0</v>
      </c>
      <c r="M70" s="15"/>
      <c r="N70" s="41">
        <f>N69/(COUNTIF(N42:N62,"&gt;0")+0.00000001)</f>
        <v>0</v>
      </c>
      <c r="O70" s="14"/>
      <c r="Q70" s="16"/>
    </row>
    <row r="71" spans="1:17" x14ac:dyDescent="0.25">
      <c r="A71" s="47"/>
      <c r="B71" s="44" t="s">
        <v>125</v>
      </c>
      <c r="C71" s="15"/>
      <c r="D71" s="41">
        <f>D70/5*100</f>
        <v>0</v>
      </c>
      <c r="E71" s="15"/>
      <c r="F71" s="41">
        <f>F70/5*100</f>
        <v>0</v>
      </c>
      <c r="G71" s="15"/>
      <c r="H71" s="41">
        <f>H70/5*100</f>
        <v>0</v>
      </c>
      <c r="I71" s="15"/>
      <c r="J71" s="41">
        <f>J70/5*100</f>
        <v>0</v>
      </c>
      <c r="K71" s="15"/>
      <c r="L71" s="41">
        <f>L70/5*100</f>
        <v>0</v>
      </c>
      <c r="M71" s="15"/>
      <c r="N71" s="41">
        <f>N70/5*100</f>
        <v>0</v>
      </c>
      <c r="O71" s="14"/>
      <c r="Q71" s="16"/>
    </row>
    <row r="72" spans="1:17" x14ac:dyDescent="0.25">
      <c r="A72" s="48" t="s">
        <v>55</v>
      </c>
      <c r="C72" s="36"/>
      <c r="E72" s="36"/>
      <c r="G72" s="36"/>
      <c r="I72" s="36"/>
      <c r="K72" s="36"/>
      <c r="M72" s="36"/>
      <c r="O72" s="36"/>
      <c r="Q72" s="16"/>
    </row>
    <row r="73" spans="1:17" x14ac:dyDescent="0.25">
      <c r="A73" s="37" t="s">
        <v>103</v>
      </c>
      <c r="C73" s="36"/>
      <c r="E73" s="36"/>
      <c r="G73" s="36"/>
      <c r="I73" s="36"/>
      <c r="K73" s="36"/>
      <c r="M73" s="36"/>
      <c r="O73" s="36"/>
      <c r="Q73" s="16"/>
    </row>
    <row r="74" spans="1:17" x14ac:dyDescent="0.25">
      <c r="A74" s="37" t="s">
        <v>56</v>
      </c>
      <c r="C74" s="36"/>
      <c r="E74" s="36"/>
      <c r="G74" s="36"/>
      <c r="I74" s="36"/>
      <c r="K74" s="36"/>
      <c r="M74" s="36"/>
      <c r="O74" s="36"/>
      <c r="Q74" s="16"/>
    </row>
    <row r="75" spans="1:17" x14ac:dyDescent="0.25">
      <c r="A75" s="37" t="s">
        <v>57</v>
      </c>
      <c r="C75" s="36"/>
      <c r="E75" s="36"/>
      <c r="G75" s="36"/>
      <c r="I75" s="36"/>
      <c r="K75" s="36"/>
      <c r="M75" s="36"/>
      <c r="O75" s="36"/>
      <c r="Q75" s="16"/>
    </row>
    <row r="76" spans="1:17" x14ac:dyDescent="0.25">
      <c r="A76" s="37" t="s">
        <v>58</v>
      </c>
      <c r="C76" s="36"/>
      <c r="E76" s="36"/>
      <c r="G76" s="36"/>
      <c r="I76" s="36"/>
      <c r="K76" s="36"/>
      <c r="M76" s="36"/>
      <c r="O76" s="36"/>
      <c r="Q76" s="16"/>
    </row>
    <row r="77" spans="1:17" x14ac:dyDescent="0.25">
      <c r="A77" s="37" t="s">
        <v>59</v>
      </c>
      <c r="B77" s="45"/>
      <c r="C77" s="36"/>
      <c r="E77" s="36"/>
      <c r="G77" s="36"/>
      <c r="I77" s="36"/>
      <c r="K77" s="36"/>
      <c r="M77" s="36"/>
      <c r="O77" s="36"/>
      <c r="Q77" s="16"/>
    </row>
    <row r="78" spans="1:17" x14ac:dyDescent="0.25">
      <c r="A78" s="37" t="s">
        <v>60</v>
      </c>
      <c r="C78" s="36"/>
      <c r="E78" s="36"/>
      <c r="G78" s="36"/>
      <c r="I78" s="36"/>
      <c r="K78" s="36"/>
      <c r="M78" s="36"/>
      <c r="O78" s="36"/>
      <c r="Q78" s="16"/>
    </row>
    <row r="79" spans="1:17" x14ac:dyDescent="0.25">
      <c r="Q79" s="16"/>
    </row>
    <row r="80" spans="1:17" x14ac:dyDescent="0.25">
      <c r="Q80" s="16"/>
    </row>
    <row r="81" spans="1:17" x14ac:dyDescent="0.25">
      <c r="A81" s="37"/>
      <c r="B81" s="37"/>
      <c r="C81" s="38"/>
      <c r="Q81" s="16"/>
    </row>
    <row r="82" spans="1:17" x14ac:dyDescent="0.25">
      <c r="A82" s="37"/>
      <c r="B82" s="37"/>
      <c r="C82" s="38"/>
      <c r="Q82" s="16"/>
    </row>
    <row r="83" spans="1:17" x14ac:dyDescent="0.25">
      <c r="A83" s="37"/>
      <c r="B83" s="37"/>
      <c r="C83" s="38"/>
      <c r="Q83" s="16"/>
    </row>
    <row r="84" spans="1:17" x14ac:dyDescent="0.25">
      <c r="A84" s="37"/>
      <c r="B84" s="37"/>
      <c r="C84" s="38"/>
      <c r="Q84" s="16"/>
    </row>
    <row r="85" spans="1:17" x14ac:dyDescent="0.25">
      <c r="A85" s="37"/>
      <c r="B85" s="37"/>
      <c r="C85" s="38"/>
      <c r="Q85" s="16"/>
    </row>
    <row r="86" spans="1:17" x14ac:dyDescent="0.25">
      <c r="A86" s="37"/>
      <c r="B86" s="37"/>
      <c r="C86" s="38"/>
      <c r="Q86" s="16"/>
    </row>
    <row r="87" spans="1:17" x14ac:dyDescent="0.25">
      <c r="A87" s="37"/>
      <c r="B87" s="37"/>
      <c r="C87" s="38"/>
      <c r="Q87" s="16"/>
    </row>
    <row r="88" spans="1:17" x14ac:dyDescent="0.25">
      <c r="A88" s="37"/>
      <c r="B88" s="37"/>
      <c r="C88" s="38"/>
      <c r="Q88" s="16"/>
    </row>
    <row r="89" spans="1:17" x14ac:dyDescent="0.25">
      <c r="A89" s="37"/>
      <c r="B89" s="37"/>
      <c r="C89" s="38"/>
      <c r="Q89" s="16"/>
    </row>
    <row r="90" spans="1:17" x14ac:dyDescent="0.25">
      <c r="A90" s="37"/>
      <c r="B90" s="37"/>
      <c r="C90" s="38"/>
      <c r="Q90" s="16"/>
    </row>
    <row r="91" spans="1:17" x14ac:dyDescent="0.25">
      <c r="A91" s="37"/>
      <c r="B91" s="37"/>
      <c r="C91" s="38"/>
      <c r="Q91" s="16"/>
    </row>
    <row r="92" spans="1:17" x14ac:dyDescent="0.25">
      <c r="A92" s="37"/>
      <c r="B92" s="37"/>
      <c r="C92" s="38"/>
      <c r="Q92" s="16"/>
    </row>
    <row r="93" spans="1:17" x14ac:dyDescent="0.25">
      <c r="A93" s="37"/>
      <c r="B93" s="37"/>
      <c r="C93" s="38"/>
      <c r="Q93" s="16"/>
    </row>
    <row r="94" spans="1:17" x14ac:dyDescent="0.25">
      <c r="A94" s="37"/>
      <c r="B94" s="37"/>
      <c r="C94" s="38"/>
      <c r="Q94" s="16"/>
    </row>
    <row r="95" spans="1:17" x14ac:dyDescent="0.25">
      <c r="A95" s="37"/>
      <c r="B95" s="37"/>
      <c r="C95" s="38"/>
      <c r="Q95" s="16"/>
    </row>
    <row r="96" spans="1:17" x14ac:dyDescent="0.25">
      <c r="A96" s="37"/>
      <c r="B96" s="37"/>
      <c r="C96" s="38"/>
      <c r="Q96" s="16"/>
    </row>
    <row r="97" spans="1:17" x14ac:dyDescent="0.25">
      <c r="A97" s="37"/>
      <c r="B97" s="37"/>
      <c r="C97" s="38"/>
      <c r="Q97" s="16"/>
    </row>
    <row r="98" spans="1:17" x14ac:dyDescent="0.25">
      <c r="A98" s="37"/>
      <c r="B98" s="37"/>
      <c r="C98" s="38"/>
      <c r="Q98" s="16"/>
    </row>
    <row r="99" spans="1:17" x14ac:dyDescent="0.25">
      <c r="A99" s="37"/>
      <c r="B99" s="37"/>
      <c r="C99" s="38"/>
      <c r="Q99" s="16"/>
    </row>
    <row r="100" spans="1:17" x14ac:dyDescent="0.25">
      <c r="A100" s="37"/>
      <c r="B100" s="37"/>
      <c r="C100" s="38"/>
      <c r="Q100" s="16"/>
    </row>
    <row r="101" spans="1:17" x14ac:dyDescent="0.25">
      <c r="A101" s="37"/>
      <c r="B101" s="37"/>
      <c r="C101" s="38"/>
      <c r="Q101" s="16"/>
    </row>
    <row r="102" spans="1:17" x14ac:dyDescent="0.25">
      <c r="A102" s="37"/>
      <c r="B102" s="37"/>
      <c r="C102" s="38"/>
      <c r="Q102" s="16"/>
    </row>
    <row r="103" spans="1:17" x14ac:dyDescent="0.25">
      <c r="A103" s="37"/>
      <c r="B103" s="37"/>
      <c r="C103" s="38"/>
      <c r="Q103" s="16"/>
    </row>
    <row r="104" spans="1:17" x14ac:dyDescent="0.25">
      <c r="A104" s="37"/>
      <c r="B104" s="37"/>
      <c r="C104" s="38"/>
      <c r="Q104" s="16"/>
    </row>
    <row r="105" spans="1:17" x14ac:dyDescent="0.25">
      <c r="A105" s="37"/>
      <c r="B105" s="37"/>
      <c r="C105" s="38"/>
      <c r="Q105" s="16"/>
    </row>
    <row r="106" spans="1:17" x14ac:dyDescent="0.25">
      <c r="A106" s="37"/>
      <c r="B106" s="37"/>
      <c r="C106" s="38"/>
      <c r="Q106" s="16"/>
    </row>
    <row r="107" spans="1:17" x14ac:dyDescent="0.25">
      <c r="A107" s="37"/>
      <c r="B107" s="37"/>
      <c r="C107" s="38"/>
      <c r="Q107" s="16"/>
    </row>
    <row r="108" spans="1:17" x14ac:dyDescent="0.25">
      <c r="A108" s="37"/>
      <c r="B108" s="37"/>
      <c r="C108" s="38"/>
      <c r="Q108" s="16"/>
    </row>
    <row r="109" spans="1:17" x14ac:dyDescent="0.25">
      <c r="A109" s="37"/>
      <c r="B109" s="37"/>
      <c r="C109" s="38"/>
      <c r="Q109" s="17" t="s">
        <v>63</v>
      </c>
    </row>
    <row r="110" spans="1:17" x14ac:dyDescent="0.25">
      <c r="A110" s="37"/>
      <c r="B110" s="37"/>
      <c r="C110" s="38"/>
      <c r="Q110" s="16"/>
    </row>
    <row r="111" spans="1:17" x14ac:dyDescent="0.25">
      <c r="A111" s="37"/>
      <c r="B111" s="37"/>
      <c r="C111" s="38"/>
      <c r="Q111" s="16"/>
    </row>
    <row r="112" spans="1:17" x14ac:dyDescent="0.25">
      <c r="A112" s="37"/>
      <c r="B112" s="37"/>
      <c r="C112" s="38"/>
      <c r="Q112" s="16"/>
    </row>
    <row r="113" spans="1:17" x14ac:dyDescent="0.25">
      <c r="A113" s="37"/>
      <c r="B113" s="37"/>
      <c r="C113" s="38"/>
      <c r="Q113" s="16"/>
    </row>
    <row r="114" spans="1:17" x14ac:dyDescent="0.25">
      <c r="A114" s="37"/>
      <c r="B114" s="37"/>
      <c r="C114" s="38"/>
      <c r="Q114" s="16"/>
    </row>
    <row r="115" spans="1:17" x14ac:dyDescent="0.25">
      <c r="A115" s="37"/>
      <c r="B115" s="37"/>
      <c r="C115" s="38"/>
      <c r="Q115" s="16"/>
    </row>
    <row r="116" spans="1:17" x14ac:dyDescent="0.25">
      <c r="A116" s="37"/>
      <c r="B116" s="37"/>
      <c r="C116" s="38"/>
      <c r="Q116" s="16"/>
    </row>
    <row r="117" spans="1:17" x14ac:dyDescent="0.25">
      <c r="A117" s="37"/>
      <c r="B117" s="37"/>
      <c r="C117" s="38"/>
      <c r="Q117" s="16"/>
    </row>
    <row r="118" spans="1:17" x14ac:dyDescent="0.25">
      <c r="A118" s="37"/>
      <c r="B118" s="37"/>
      <c r="C118" s="38"/>
      <c r="Q118" s="16"/>
    </row>
    <row r="119" spans="1:17" x14ac:dyDescent="0.25">
      <c r="A119" s="37"/>
      <c r="B119" s="37"/>
      <c r="C119" s="38"/>
      <c r="Q119" s="16"/>
    </row>
    <row r="120" spans="1:17" x14ac:dyDescent="0.25">
      <c r="A120" s="37"/>
      <c r="B120" s="37"/>
      <c r="C120" s="38"/>
      <c r="Q120" s="16"/>
    </row>
    <row r="121" spans="1:17" x14ac:dyDescent="0.25">
      <c r="A121" s="37"/>
      <c r="B121" s="37"/>
      <c r="C121" s="38"/>
      <c r="Q121" s="16"/>
    </row>
    <row r="122" spans="1:17" x14ac:dyDescent="0.25">
      <c r="A122" s="37"/>
      <c r="B122" s="37"/>
      <c r="C122" s="38"/>
      <c r="Q122" s="16"/>
    </row>
    <row r="123" spans="1:17" x14ac:dyDescent="0.25">
      <c r="A123" s="37"/>
      <c r="B123" s="37"/>
      <c r="C123" s="38"/>
      <c r="Q123" s="16"/>
    </row>
    <row r="124" spans="1:17" x14ac:dyDescent="0.25">
      <c r="A124" s="37"/>
      <c r="B124" s="37"/>
      <c r="C124" s="38"/>
      <c r="Q124" s="16"/>
    </row>
    <row r="125" spans="1:17" x14ac:dyDescent="0.25">
      <c r="A125" s="37"/>
      <c r="B125" s="37"/>
      <c r="C125" s="38"/>
      <c r="Q125" s="16"/>
    </row>
    <row r="126" spans="1:17" x14ac:dyDescent="0.25">
      <c r="A126" s="37"/>
      <c r="B126" s="37"/>
      <c r="C126" s="38"/>
      <c r="Q126" s="16"/>
    </row>
    <row r="127" spans="1:17" x14ac:dyDescent="0.25">
      <c r="A127" s="37"/>
      <c r="B127" s="37"/>
      <c r="C127" s="38"/>
      <c r="Q127" s="16"/>
    </row>
    <row r="128" spans="1:17" x14ac:dyDescent="0.25">
      <c r="A128" s="37"/>
      <c r="B128" s="37"/>
      <c r="C128" s="38"/>
      <c r="Q128" s="16"/>
    </row>
    <row r="129" spans="1:17" x14ac:dyDescent="0.25">
      <c r="A129" s="37"/>
      <c r="B129" s="37"/>
      <c r="C129" s="38"/>
      <c r="Q129" s="16"/>
    </row>
    <row r="130" spans="1:17" x14ac:dyDescent="0.25">
      <c r="A130" s="37"/>
      <c r="B130" s="37"/>
      <c r="C130" s="38"/>
      <c r="Q130" s="16"/>
    </row>
    <row r="131" spans="1:17" x14ac:dyDescent="0.25">
      <c r="A131" s="37"/>
      <c r="B131" s="37"/>
      <c r="C131" s="38"/>
      <c r="Q131" s="16"/>
    </row>
    <row r="132" spans="1:17" x14ac:dyDescent="0.25">
      <c r="A132" s="37"/>
      <c r="B132" s="37"/>
      <c r="C132" s="38"/>
      <c r="Q132" s="16"/>
    </row>
    <row r="133" spans="1:17" x14ac:dyDescent="0.25">
      <c r="A133" s="37"/>
      <c r="B133" s="37"/>
      <c r="C133" s="38"/>
      <c r="Q133" s="16"/>
    </row>
    <row r="134" spans="1:17" x14ac:dyDescent="0.25">
      <c r="A134" s="37"/>
      <c r="B134" s="37"/>
      <c r="C134" s="38"/>
      <c r="Q134" s="16"/>
    </row>
    <row r="135" spans="1:17" x14ac:dyDescent="0.25">
      <c r="A135" s="37"/>
      <c r="B135" s="37"/>
      <c r="C135" s="38"/>
      <c r="Q135" s="16"/>
    </row>
    <row r="136" spans="1:17" x14ac:dyDescent="0.25">
      <c r="A136" s="37"/>
      <c r="B136" s="37"/>
      <c r="C136" s="38"/>
      <c r="Q136" s="16"/>
    </row>
    <row r="137" spans="1:17" x14ac:dyDescent="0.25">
      <c r="A137" s="37"/>
      <c r="B137" s="37"/>
      <c r="C137" s="38"/>
      <c r="Q137" s="16"/>
    </row>
    <row r="138" spans="1:17" x14ac:dyDescent="0.25">
      <c r="A138" s="37"/>
      <c r="B138" s="37"/>
      <c r="C138" s="38"/>
      <c r="Q138" s="16"/>
    </row>
    <row r="139" spans="1:17" x14ac:dyDescent="0.25">
      <c r="A139" s="37"/>
      <c r="B139" s="37"/>
      <c r="C139" s="38"/>
      <c r="Q139" s="16"/>
    </row>
    <row r="140" spans="1:17" x14ac:dyDescent="0.25">
      <c r="A140" s="37"/>
      <c r="B140" s="37"/>
      <c r="C140" s="38"/>
      <c r="Q140" s="16"/>
    </row>
    <row r="141" spans="1:17" x14ac:dyDescent="0.25">
      <c r="A141" s="37"/>
      <c r="B141" s="37"/>
      <c r="C141" s="38"/>
      <c r="Q141" s="16"/>
    </row>
    <row r="142" spans="1:17" x14ac:dyDescent="0.25">
      <c r="A142" s="37"/>
      <c r="B142" s="37"/>
      <c r="C142" s="38"/>
      <c r="Q142" s="16"/>
    </row>
    <row r="143" spans="1:17" x14ac:dyDescent="0.25">
      <c r="A143" s="37"/>
      <c r="B143" s="37"/>
      <c r="C143" s="38"/>
      <c r="Q143" s="16"/>
    </row>
    <row r="144" spans="1:17" x14ac:dyDescent="0.25">
      <c r="A144" s="37"/>
      <c r="B144" s="37"/>
      <c r="C144" s="38"/>
      <c r="Q144" s="16"/>
    </row>
    <row r="145" spans="1:17" x14ac:dyDescent="0.25">
      <c r="A145" s="37"/>
      <c r="B145" s="37"/>
      <c r="C145" s="38"/>
      <c r="Q145" s="16"/>
    </row>
    <row r="146" spans="1:17" x14ac:dyDescent="0.25">
      <c r="A146" s="37"/>
      <c r="B146" s="37"/>
      <c r="C146" s="38"/>
      <c r="Q146" s="16"/>
    </row>
    <row r="147" spans="1:17" x14ac:dyDescent="0.25">
      <c r="A147" s="37"/>
      <c r="B147" s="37"/>
      <c r="C147" s="38"/>
      <c r="Q147" s="16"/>
    </row>
    <row r="148" spans="1:17" x14ac:dyDescent="0.25">
      <c r="A148" s="37"/>
      <c r="B148" s="37"/>
      <c r="C148" s="38"/>
      <c r="Q148" s="16"/>
    </row>
    <row r="149" spans="1:17" x14ac:dyDescent="0.25">
      <c r="A149" s="37"/>
      <c r="B149" s="37"/>
      <c r="C149" s="38"/>
      <c r="Q149" s="16"/>
    </row>
    <row r="150" spans="1:17" x14ac:dyDescent="0.25">
      <c r="A150" s="37"/>
      <c r="B150" s="37"/>
      <c r="C150" s="38"/>
      <c r="Q150" s="16"/>
    </row>
    <row r="151" spans="1:17" x14ac:dyDescent="0.25">
      <c r="A151" s="37"/>
      <c r="B151" s="37"/>
      <c r="C151" s="38"/>
      <c r="Q151" s="16"/>
    </row>
    <row r="152" spans="1:17" x14ac:dyDescent="0.25">
      <c r="A152" s="37"/>
      <c r="B152" s="37"/>
      <c r="C152" s="38"/>
      <c r="Q152" s="16"/>
    </row>
    <row r="153" spans="1:17" x14ac:dyDescent="0.25">
      <c r="A153" s="37"/>
      <c r="B153" s="37"/>
      <c r="C153" s="38"/>
      <c r="Q153" s="16"/>
    </row>
    <row r="154" spans="1:17" x14ac:dyDescent="0.25">
      <c r="A154" s="37"/>
      <c r="B154" s="37"/>
      <c r="C154" s="38"/>
    </row>
    <row r="155" spans="1:17" x14ac:dyDescent="0.25">
      <c r="A155" s="37"/>
      <c r="B155" s="37"/>
      <c r="C155" s="38"/>
    </row>
    <row r="156" spans="1:17" x14ac:dyDescent="0.25">
      <c r="A156" s="37"/>
      <c r="B156" s="37"/>
      <c r="C156" s="38"/>
    </row>
    <row r="157" spans="1:17" x14ac:dyDescent="0.25">
      <c r="A157" s="37"/>
      <c r="B157" s="37"/>
      <c r="C157" s="38"/>
    </row>
    <row r="158" spans="1:17" x14ac:dyDescent="0.25">
      <c r="A158" s="37"/>
      <c r="B158" s="37"/>
      <c r="C158" s="38"/>
    </row>
    <row r="159" spans="1:17" x14ac:dyDescent="0.25">
      <c r="A159" s="37"/>
      <c r="B159" s="37"/>
      <c r="C159" s="38"/>
    </row>
    <row r="160" spans="1:17" x14ac:dyDescent="0.25">
      <c r="A160" s="37"/>
      <c r="B160" s="37"/>
      <c r="C160" s="38"/>
    </row>
    <row r="161" spans="1:3" x14ac:dyDescent="0.25">
      <c r="A161" s="37"/>
      <c r="B161" s="37"/>
      <c r="C161" s="38"/>
    </row>
    <row r="162" spans="1:3" x14ac:dyDescent="0.25">
      <c r="A162" s="37"/>
      <c r="B162" s="37"/>
      <c r="C162" s="38"/>
    </row>
    <row r="163" spans="1:3" x14ac:dyDescent="0.25">
      <c r="A163" s="37"/>
      <c r="B163" s="37"/>
      <c r="C163" s="38"/>
    </row>
    <row r="164" spans="1:3" x14ac:dyDescent="0.25">
      <c r="A164" s="37"/>
      <c r="B164" s="37"/>
      <c r="C164" s="38"/>
    </row>
    <row r="165" spans="1:3" x14ac:dyDescent="0.25">
      <c r="A165" s="37"/>
      <c r="B165" s="37"/>
      <c r="C165" s="38"/>
    </row>
    <row r="166" spans="1:3" x14ac:dyDescent="0.25">
      <c r="A166" s="37"/>
      <c r="B166" s="37"/>
      <c r="C166" s="38"/>
    </row>
    <row r="167" spans="1:3" x14ac:dyDescent="0.25">
      <c r="A167" s="37"/>
      <c r="B167" s="37"/>
      <c r="C167" s="38"/>
    </row>
    <row r="168" spans="1:3" x14ac:dyDescent="0.25">
      <c r="A168" s="37"/>
      <c r="B168" s="37"/>
      <c r="C168" s="38"/>
    </row>
    <row r="169" spans="1:3" x14ac:dyDescent="0.25">
      <c r="A169" s="37"/>
      <c r="B169" s="37"/>
      <c r="C169" s="38"/>
    </row>
    <row r="170" spans="1:3" x14ac:dyDescent="0.25">
      <c r="A170" s="37"/>
      <c r="B170" s="37"/>
      <c r="C170" s="38"/>
    </row>
    <row r="171" spans="1:3" x14ac:dyDescent="0.25">
      <c r="A171" s="37"/>
      <c r="B171" s="37"/>
      <c r="C171" s="38"/>
    </row>
    <row r="172" spans="1:3" x14ac:dyDescent="0.25">
      <c r="A172" s="37"/>
      <c r="B172" s="37"/>
      <c r="C172" s="38"/>
    </row>
    <row r="173" spans="1:3" x14ac:dyDescent="0.25">
      <c r="A173" s="37"/>
      <c r="B173" s="37"/>
      <c r="C173" s="38"/>
    </row>
    <row r="174" spans="1:3" x14ac:dyDescent="0.25">
      <c r="A174" s="37"/>
      <c r="B174" s="37"/>
      <c r="C174" s="38"/>
    </row>
    <row r="175" spans="1:3" x14ac:dyDescent="0.25">
      <c r="A175" s="37"/>
      <c r="B175" s="37"/>
      <c r="C175" s="38"/>
    </row>
    <row r="176" spans="1:3" x14ac:dyDescent="0.25">
      <c r="A176" s="37"/>
      <c r="B176" s="37"/>
      <c r="C176" s="38"/>
    </row>
    <row r="177" spans="1:3" x14ac:dyDescent="0.25">
      <c r="A177" s="37"/>
      <c r="B177" s="37"/>
      <c r="C177" s="38"/>
    </row>
    <row r="178" spans="1:3" x14ac:dyDescent="0.25">
      <c r="A178" s="37"/>
      <c r="B178" s="37"/>
      <c r="C178" s="38"/>
    </row>
    <row r="179" spans="1:3" x14ac:dyDescent="0.25">
      <c r="A179" s="37"/>
      <c r="B179" s="37"/>
      <c r="C179" s="38"/>
    </row>
    <row r="180" spans="1:3" x14ac:dyDescent="0.25">
      <c r="A180" s="37"/>
      <c r="B180" s="37"/>
      <c r="C180" s="38"/>
    </row>
    <row r="181" spans="1:3" x14ac:dyDescent="0.25">
      <c r="A181" s="37"/>
      <c r="B181" s="37"/>
      <c r="C181" s="38"/>
    </row>
    <row r="182" spans="1:3" x14ac:dyDescent="0.25">
      <c r="A182" s="37"/>
      <c r="B182" s="37"/>
      <c r="C182" s="38"/>
    </row>
    <row r="183" spans="1:3" x14ac:dyDescent="0.25">
      <c r="A183" s="37"/>
      <c r="B183" s="37"/>
      <c r="C183" s="38"/>
    </row>
    <row r="184" spans="1:3" x14ac:dyDescent="0.25">
      <c r="A184" s="37"/>
      <c r="B184" s="37"/>
      <c r="C184" s="38"/>
    </row>
    <row r="185" spans="1:3" x14ac:dyDescent="0.25">
      <c r="A185" s="37"/>
      <c r="B185" s="37"/>
      <c r="C185" s="38"/>
    </row>
    <row r="186" spans="1:3" x14ac:dyDescent="0.25">
      <c r="A186" s="37"/>
      <c r="B186" s="37"/>
      <c r="C186" s="38"/>
    </row>
    <row r="187" spans="1:3" x14ac:dyDescent="0.25">
      <c r="A187" s="37"/>
      <c r="B187" s="37"/>
      <c r="C187" s="38"/>
    </row>
    <row r="188" spans="1:3" x14ac:dyDescent="0.25">
      <c r="A188" s="37"/>
      <c r="B188" s="37"/>
      <c r="C188" s="38"/>
    </row>
    <row r="189" spans="1:3" x14ac:dyDescent="0.25">
      <c r="A189" s="37"/>
      <c r="B189" s="37"/>
      <c r="C189" s="38"/>
    </row>
    <row r="190" spans="1:3" x14ac:dyDescent="0.25">
      <c r="A190" s="37"/>
      <c r="B190" s="37"/>
      <c r="C190" s="38"/>
    </row>
    <row r="191" spans="1:3" x14ac:dyDescent="0.25">
      <c r="A191" s="37"/>
      <c r="B191" s="37"/>
      <c r="C191" s="38"/>
    </row>
    <row r="192" spans="1:3" x14ac:dyDescent="0.25">
      <c r="A192" s="37"/>
      <c r="B192" s="37"/>
      <c r="C192" s="38"/>
    </row>
    <row r="193" spans="1:3" x14ac:dyDescent="0.25">
      <c r="A193" s="37"/>
      <c r="B193" s="37"/>
      <c r="C193" s="38"/>
    </row>
    <row r="194" spans="1:3" x14ac:dyDescent="0.25">
      <c r="A194" s="37"/>
      <c r="B194" s="37"/>
      <c r="C194" s="38"/>
    </row>
    <row r="195" spans="1:3" x14ac:dyDescent="0.25">
      <c r="A195" s="37"/>
      <c r="B195" s="37"/>
      <c r="C195" s="38"/>
    </row>
    <row r="196" spans="1:3" x14ac:dyDescent="0.25">
      <c r="A196" s="37"/>
      <c r="B196" s="37"/>
      <c r="C196" s="38"/>
    </row>
    <row r="197" spans="1:3" x14ac:dyDescent="0.25">
      <c r="A197" s="37"/>
      <c r="B197" s="37"/>
      <c r="C197" s="38"/>
    </row>
    <row r="198" spans="1:3" x14ac:dyDescent="0.25">
      <c r="A198" s="37"/>
      <c r="B198" s="37"/>
      <c r="C198" s="38"/>
    </row>
    <row r="199" spans="1:3" x14ac:dyDescent="0.25">
      <c r="A199" s="37"/>
      <c r="B199" s="37"/>
      <c r="C199" s="38"/>
    </row>
    <row r="201" spans="1:3" x14ac:dyDescent="0.25">
      <c r="A201" s="37"/>
      <c r="B201" s="37"/>
      <c r="C201" s="38"/>
    </row>
    <row r="202" spans="1:3" x14ac:dyDescent="0.25">
      <c r="A202" s="37"/>
      <c r="B202" s="37"/>
      <c r="C202" s="38"/>
    </row>
    <row r="203" spans="1:3" x14ac:dyDescent="0.25">
      <c r="A203" s="37"/>
      <c r="B203" s="37"/>
      <c r="C203" s="38"/>
    </row>
    <row r="204" spans="1:3" x14ac:dyDescent="0.25">
      <c r="A204" s="37"/>
      <c r="B204" s="37"/>
      <c r="C204" s="38"/>
    </row>
    <row r="205" spans="1:3" x14ac:dyDescent="0.25">
      <c r="A205" s="37"/>
      <c r="B205" s="37"/>
      <c r="C205" s="38"/>
    </row>
    <row r="206" spans="1:3" x14ac:dyDescent="0.25">
      <c r="A206" s="37"/>
      <c r="B206" s="37"/>
      <c r="C206" s="38"/>
    </row>
    <row r="207" spans="1:3" x14ac:dyDescent="0.25">
      <c r="A207" s="37"/>
      <c r="B207" s="37"/>
      <c r="C207" s="38"/>
    </row>
    <row r="208" spans="1:3" x14ac:dyDescent="0.25">
      <c r="A208" s="37"/>
      <c r="B208" s="37"/>
      <c r="C208" s="38"/>
    </row>
    <row r="209" spans="1:3" x14ac:dyDescent="0.25">
      <c r="A209" s="37"/>
      <c r="B209" s="37"/>
      <c r="C209" s="38"/>
    </row>
    <row r="210" spans="1:3" x14ac:dyDescent="0.25">
      <c r="A210" s="37"/>
      <c r="B210" s="37"/>
      <c r="C210" s="38"/>
    </row>
    <row r="211" spans="1:3" x14ac:dyDescent="0.25">
      <c r="A211" s="37"/>
      <c r="B211" s="37"/>
      <c r="C211" s="38"/>
    </row>
    <row r="212" spans="1:3" x14ac:dyDescent="0.25">
      <c r="A212" s="37"/>
      <c r="B212" s="37"/>
      <c r="C212" s="38"/>
    </row>
    <row r="213" spans="1:3" x14ac:dyDescent="0.25">
      <c r="A213" s="37"/>
      <c r="B213" s="37"/>
      <c r="C213" s="38"/>
    </row>
    <row r="214" spans="1:3" x14ac:dyDescent="0.25">
      <c r="A214" s="37"/>
      <c r="B214" s="37"/>
      <c r="C214" s="38"/>
    </row>
    <row r="215" spans="1:3" x14ac:dyDescent="0.25">
      <c r="A215" s="37"/>
      <c r="B215" s="37"/>
      <c r="C215" s="38"/>
    </row>
    <row r="216" spans="1:3" x14ac:dyDescent="0.25">
      <c r="A216" s="37"/>
      <c r="B216" s="37"/>
      <c r="C216" s="38"/>
    </row>
    <row r="217" spans="1:3" x14ac:dyDescent="0.25">
      <c r="A217" s="37"/>
      <c r="B217" s="37"/>
      <c r="C217" s="38"/>
    </row>
    <row r="218" spans="1:3" x14ac:dyDescent="0.25">
      <c r="A218" s="37"/>
      <c r="B218" s="37"/>
      <c r="C218" s="38"/>
    </row>
    <row r="219" spans="1:3" x14ac:dyDescent="0.25">
      <c r="A219" s="37"/>
      <c r="B219" s="37"/>
      <c r="C219" s="38"/>
    </row>
    <row r="220" spans="1:3" x14ac:dyDescent="0.25">
      <c r="A220" s="37"/>
      <c r="B220" s="37"/>
      <c r="C220" s="38"/>
    </row>
    <row r="221" spans="1:3" x14ac:dyDescent="0.25">
      <c r="A221" s="37"/>
      <c r="B221" s="37"/>
      <c r="C221" s="38"/>
    </row>
    <row r="222" spans="1:3" x14ac:dyDescent="0.25">
      <c r="A222" s="37"/>
      <c r="B222" s="37"/>
      <c r="C222" s="38"/>
    </row>
    <row r="223" spans="1:3" x14ac:dyDescent="0.25">
      <c r="A223" s="37"/>
      <c r="B223" s="37"/>
      <c r="C223" s="38"/>
    </row>
    <row r="224" spans="1:3" x14ac:dyDescent="0.25">
      <c r="A224" s="37"/>
      <c r="B224" s="37"/>
      <c r="C224" s="38"/>
    </row>
    <row r="225" spans="1:3" x14ac:dyDescent="0.25">
      <c r="A225" s="37"/>
      <c r="B225" s="37"/>
      <c r="C225" s="38"/>
    </row>
    <row r="226" spans="1:3" x14ac:dyDescent="0.25">
      <c r="A226" s="37"/>
      <c r="B226" s="37"/>
      <c r="C226" s="38"/>
    </row>
    <row r="227" spans="1:3" x14ac:dyDescent="0.25">
      <c r="A227" s="37"/>
      <c r="B227" s="37"/>
      <c r="C227" s="38"/>
    </row>
    <row r="228" spans="1:3" x14ac:dyDescent="0.25">
      <c r="A228" s="37"/>
      <c r="B228" s="37"/>
      <c r="C228" s="38"/>
    </row>
    <row r="229" spans="1:3" x14ac:dyDescent="0.25">
      <c r="A229" s="37"/>
      <c r="B229" s="37"/>
      <c r="C229" s="38"/>
    </row>
    <row r="230" spans="1:3" x14ac:dyDescent="0.25">
      <c r="A230" s="37"/>
      <c r="B230" s="37"/>
      <c r="C230" s="38"/>
    </row>
    <row r="231" spans="1:3" x14ac:dyDescent="0.25">
      <c r="A231" s="37"/>
      <c r="B231" s="37"/>
      <c r="C231" s="38"/>
    </row>
    <row r="232" spans="1:3" x14ac:dyDescent="0.25">
      <c r="A232" s="37"/>
      <c r="B232" s="37"/>
      <c r="C232" s="38"/>
    </row>
    <row r="233" spans="1:3" x14ac:dyDescent="0.25">
      <c r="A233" s="37"/>
      <c r="B233" s="37"/>
      <c r="C233" s="38"/>
    </row>
    <row r="234" spans="1:3" x14ac:dyDescent="0.25">
      <c r="A234" s="37"/>
      <c r="B234" s="37"/>
      <c r="C234" s="38"/>
    </row>
    <row r="235" spans="1:3" x14ac:dyDescent="0.25">
      <c r="A235" s="37"/>
      <c r="B235" s="37"/>
      <c r="C235" s="38"/>
    </row>
    <row r="236" spans="1:3" x14ac:dyDescent="0.25">
      <c r="A236" s="37"/>
      <c r="B236" s="37"/>
      <c r="C236" s="38"/>
    </row>
    <row r="237" spans="1:3" x14ac:dyDescent="0.25">
      <c r="A237" s="37"/>
      <c r="B237" s="37"/>
      <c r="C237" s="38"/>
    </row>
    <row r="238" spans="1:3" x14ac:dyDescent="0.25">
      <c r="A238" s="37"/>
      <c r="B238" s="37"/>
      <c r="C238" s="38"/>
    </row>
    <row r="239" spans="1:3" x14ac:dyDescent="0.25">
      <c r="A239" s="37"/>
      <c r="B239" s="37"/>
      <c r="C239" s="38"/>
    </row>
    <row r="240" spans="1:3" x14ac:dyDescent="0.25">
      <c r="A240" s="37"/>
      <c r="B240" s="37"/>
      <c r="C240" s="38"/>
    </row>
    <row r="241" spans="1:3" x14ac:dyDescent="0.25">
      <c r="A241" s="37"/>
      <c r="B241" s="37"/>
      <c r="C241" s="38"/>
    </row>
    <row r="242" spans="1:3" x14ac:dyDescent="0.25">
      <c r="A242" s="37"/>
      <c r="B242" s="37"/>
      <c r="C242" s="38"/>
    </row>
    <row r="243" spans="1:3" x14ac:dyDescent="0.25">
      <c r="A243" s="37"/>
      <c r="B243" s="37"/>
      <c r="C243" s="38"/>
    </row>
    <row r="244" spans="1:3" x14ac:dyDescent="0.25">
      <c r="A244" s="37"/>
      <c r="B244" s="37"/>
      <c r="C244" s="38"/>
    </row>
    <row r="245" spans="1:3" x14ac:dyDescent="0.25">
      <c r="A245" s="37"/>
      <c r="B245" s="37"/>
      <c r="C245" s="38"/>
    </row>
    <row r="246" spans="1:3" x14ac:dyDescent="0.25">
      <c r="A246" s="37"/>
      <c r="B246" s="37"/>
      <c r="C246" s="38"/>
    </row>
    <row r="247" spans="1:3" x14ac:dyDescent="0.25">
      <c r="A247" s="37"/>
      <c r="B247" s="37"/>
      <c r="C247" s="38"/>
    </row>
    <row r="248" spans="1:3" x14ac:dyDescent="0.25">
      <c r="A248" s="37"/>
      <c r="B248" s="37"/>
      <c r="C248" s="38"/>
    </row>
    <row r="249" spans="1:3" x14ac:dyDescent="0.25">
      <c r="A249" s="37"/>
      <c r="B249" s="37"/>
      <c r="C249" s="38"/>
    </row>
    <row r="250" spans="1:3" x14ac:dyDescent="0.25">
      <c r="A250" s="37"/>
      <c r="B250" s="37"/>
      <c r="C250" s="38"/>
    </row>
    <row r="251" spans="1:3" x14ac:dyDescent="0.25">
      <c r="A251" s="37"/>
      <c r="B251" s="37"/>
      <c r="C251" s="38"/>
    </row>
    <row r="252" spans="1:3" x14ac:dyDescent="0.25">
      <c r="A252" s="37"/>
      <c r="B252" s="37"/>
      <c r="C252" s="38"/>
    </row>
    <row r="253" spans="1:3" x14ac:dyDescent="0.25">
      <c r="A253" s="37"/>
      <c r="B253" s="37"/>
      <c r="C253" s="38"/>
    </row>
    <row r="254" spans="1:3" x14ac:dyDescent="0.25">
      <c r="A254" s="37"/>
      <c r="B254" s="37"/>
      <c r="C254" s="38"/>
    </row>
    <row r="255" spans="1:3" x14ac:dyDescent="0.25">
      <c r="A255" s="37"/>
      <c r="B255" s="37"/>
      <c r="C255" s="38"/>
    </row>
    <row r="256" spans="1:3" x14ac:dyDescent="0.25">
      <c r="A256" s="37"/>
      <c r="B256" s="37"/>
      <c r="C256" s="38"/>
    </row>
    <row r="257" spans="1:3" x14ac:dyDescent="0.25">
      <c r="A257" s="37"/>
      <c r="B257" s="37"/>
      <c r="C257" s="38"/>
    </row>
    <row r="258" spans="1:3" x14ac:dyDescent="0.25">
      <c r="A258" s="37"/>
      <c r="B258" s="37"/>
      <c r="C258" s="38"/>
    </row>
    <row r="259" spans="1:3" x14ac:dyDescent="0.25">
      <c r="A259" s="37"/>
      <c r="B259" s="37"/>
      <c r="C259" s="38"/>
    </row>
    <row r="260" spans="1:3" x14ac:dyDescent="0.25">
      <c r="A260" s="37"/>
      <c r="B260" s="37"/>
      <c r="C260" s="38"/>
    </row>
    <row r="261" spans="1:3" x14ac:dyDescent="0.25">
      <c r="A261" s="37"/>
      <c r="B261" s="37"/>
      <c r="C261" s="38"/>
    </row>
  </sheetData>
  <sheetProtection algorithmName="SHA-512" hashValue="qp49OQqPEfHeTP+okNh5ETwzHCT/27zZZaj330yehpj1SaM6PYMALpLYK8+Ce3TdPhqJY0xZlDttzdWQqvoCFg==" saltValue="p7wGaFQRcYN+K1ykQEik4Q==" spinCount="100000" sheet="1" objects="1" scenarios="1"/>
  <mergeCells count="12">
    <mergeCell ref="M40:N40"/>
    <mergeCell ref="C1:D1"/>
    <mergeCell ref="E1:F1"/>
    <mergeCell ref="G1:H1"/>
    <mergeCell ref="I1:J1"/>
    <mergeCell ref="K1:L1"/>
    <mergeCell ref="M1:N1"/>
    <mergeCell ref="C40:D40"/>
    <mergeCell ref="E40:F40"/>
    <mergeCell ref="G40:H40"/>
    <mergeCell ref="I40:J40"/>
    <mergeCell ref="K40:L40"/>
  </mergeCells>
  <phoneticPr fontId="0" type="noConversion"/>
  <dataValidations count="2">
    <dataValidation type="whole" allowBlank="1" showInputMessage="1" showErrorMessage="1" sqref="E3">
      <formula1>0</formula1>
      <formula2>5</formula2>
    </dataValidation>
    <dataValidation type="decimal" allowBlank="1" showInputMessage="1" showErrorMessage="1" sqref="C43:C68 M43:M68 G43:G68 I43:I68 K43:K68 E43:E68 C4:C29 E4:E29 G4:G29 I4:I29 K4:K29 M4:M29">
      <formula1>0</formula1>
      <formula2>5</formula2>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Front!E18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Front!E3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Front!H18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Front!E4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Front!E5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Front!E6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Front!E7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Front!E8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Front!E9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Front!E10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Front!E11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Front!E12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Front!E13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Front!E14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Front!E15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Front!E16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Front!E17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",Q4,"% ",A282," ",Q5,"% ",A283," ",R5,"% ",A284," ",S5,"%.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81"/>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81"/>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81"/>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81"/>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81"/>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81"/>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81"/>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81"/>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81"/>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81"/>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81"/>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81"/>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81"/>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81"/>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81"/>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81"/>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81"/>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81"/>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81"/>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81"/>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Concept!J3</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Concept!J9</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Concept!J18</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Concept!J23</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Move!J3</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Move!J9</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Move!J15</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Move!J23</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SingRm!J3</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SingRm!J9</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SingRm!J16</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SingRm!J23</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SingRm!J28</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Indoor!J3</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Indoor!J6</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Indoor!J9</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Indoor!J15</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Indoor!J23</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Indoor!J35</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Indoor!J44</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Indoor!J54</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SelfPro!J3</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SelfPro!J8</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SelfPro!J12</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Guided!J3</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Guided!J11</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Guided!J16</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Guided!J20</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Cane!J3</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Cane!J10</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Cane!J16</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Cane!J22</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Cane!J28</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Cane!J35</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Cane!J42</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Sidewalk!J3</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Sidewalk!J15</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Sidewalk!J21</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StCross!J3</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StCross!J9</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StCross!J10</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StCross!J14</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StCross!J18</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StCross!J34</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StCross!J53</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StCross!J75</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StCross!J100</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StCross!J115</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StCross!J120</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StCross!J130</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StCross!J138</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StCross!J148</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StCross!J162</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StCross!J171</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Orient!J3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Orient!J18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Orient!J24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Orient!J30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Orient!J36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Orient!J42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Orient!J53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Orient!J60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Orient!J64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Orient!J72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PubTran!J3</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PubTran!J4</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PubTran!J22</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PubTran!J38</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PubTran!J45</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PubTran!J49</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PubTran!J65</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Atyp!J3</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Atyp!J7</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Atyp!J13</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Atyp!J21</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Rural!J3</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Rural!J9</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Rural!J15</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Rural!J22</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Rural!J28</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VisSpec!J3</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VisSpec!J10</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VisSpec!J17</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VisSpec!J21</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VisSpec!J27</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Commun!J3</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Commun!J7</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Commun!J19</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Commun!J30</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Commun!J41</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IF($E286&gt;$D286,$B260,"")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gbkErMiyrLmSmfds3nk6yPxo0aomby5NMNSRF2sthISBeO1BvR0VzJKdGD8IgBZe6LHnepaQe90oVaNMNj91wQ==" saltValue="ARcCUdsozzHxTxEjeLy4JQ=="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topLeftCell="A96" workbookViewId="0">
      <selection activeCell="E105" sqref="E105"/>
    </sheetView>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Front!F18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Front!F3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Front!F4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Front!F5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Front!F6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Front!F7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Front!F8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Front!F9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Front!F10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Front!F11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Front!F12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Front!F13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Front!F14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Front!F15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Front!F16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Front!F17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",Q5,"% ",A282," ",Q6,"% ",A283," ",R6,"% ",A284," ",S6,"%.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81"/>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81"/>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81"/>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81"/>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81"/>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81"/>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81"/>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81"/>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81"/>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81"/>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81"/>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81"/>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81"/>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81"/>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81"/>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81"/>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81"/>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81"/>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81"/>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81"/>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Concept!L3</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Concept!L9</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Concept!L18</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Concept!L23</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Move!L3</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Move!L9</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Move!L15</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Move!L23</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SingRm!L3</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SingRm!L9</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SingRm!L16</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SingRm!L23</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SingRm!L28</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Indoor!L3</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Indoor!L6</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Indoor!L9</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Indoor!L15</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Indoor!L23</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Indoor!L35</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Indoor!L44</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Indoor!L54</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SelfPro!L3</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SelfPro!L8</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SelfPro!L12</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Guided!L3</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Guided!L11</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Guided!L16</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Guided!L20</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Cane!L3</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Cane!L10</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Cane!L16</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Cane!L22</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Cane!L28</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Cane!L35</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Cane!L42</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Sidewalk!L3</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Sidewalk!L15</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Sidewalk!L21</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StCross!L3</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StCross!L9</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StCross!L10</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StCross!L14</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StCross!L18</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StCross!L34</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StCross!L53</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StCross!L75</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StCross!L100</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StCross!L115</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StCross!L120</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StCross!L130</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StCross!L138</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StCross!L148</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StCross!L162</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StCross!L171</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Orient!L3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Orient!L18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Orient!L24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Orient!L30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Orient!L36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Orient!L42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Orient!L53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Orient!L60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Orient!L64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Orient!L72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PubTran!L3</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PubTran!L4</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PubTran!L22</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PubTran!L38</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PubTran!L45</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PubTran!L49</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PubTran!L65</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Atyp!L3</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Atyp!L7</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Atyp!L13</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Atyp!L21</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Rural!L3</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Rural!L9</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Rural!L15</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Rural!L22</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Rural!L28</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VisSpec!L3</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VisSpec!L10</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VisSpec!L17</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VisSpec!L21</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VisSpec!L27</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Commun!L3</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Commun!L7</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Commun!L19</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Commun!L30</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Commun!L41</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IF($F286&gt;$E286,$B260,"")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mqnTwVc1T1HcrV4N42TiGmiLP61w6CUkcWoZvq2oYv0ejcNkK8JLV2cimDWYxxFg2u3D8qqxo1AEaWMCALODRg==" saltValue="gcNxNwaXURSS/FkCFYhWbA=="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Front!G18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Front!G3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Front!G4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Front!G5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Front!G6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Front!G7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Front!G8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Front!G9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Front!G10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Front!G11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Front!G12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Front!G13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Front!G14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Front!G15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Front!G16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Front!G17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",Q6,"% ",A282," ",Q7,"% ",A283," ",R7,"% ",A284," ",S7,"%.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81"/>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81"/>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81"/>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81"/>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81"/>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81"/>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81"/>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81"/>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81"/>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81"/>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81"/>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81"/>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81"/>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81"/>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81"/>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81"/>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81"/>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81"/>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81"/>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81"/>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Concept!N3</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Concept!N9</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Concept!N18</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Concept!N23</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Move!N3</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Move!N9</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Move!N15</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Move!N23</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SingRm!N3</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SingRm!N9</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SingRm!N16</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SingRm!N23</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SingRm!N28</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Indoor!N3</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Indoor!N6</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Indoor!N9</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Indoor!N15</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Indoor!N23</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Indoor!N35</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Indoor!N44</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Indoor!N54</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SelfPro!N3</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SelfPro!N8</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SelfPro!N12</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Guided!N3</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Guided!N11</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Guided!N16</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Guided!N20</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Cane!N3</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Cane!N10</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Cane!N16</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Cane!N22</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Cane!N28</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Cane!N35</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Cane!N42</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Sidewalk!N3</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Sidewalk!N15</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Sidewalk!N21</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StCross!N3</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StCross!N9</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StCross!N10</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StCross!N14</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StCross!N18</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StCross!N34</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StCross!N53</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StCross!N75</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StCross!N100</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StCross!N115</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StCross!N120</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StCross!N130</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StCross!N138</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StCross!N148</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StCross!N162</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StCross!N171</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Orient!N3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Orient!N18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Orient!N24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Orient!N30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Orient!N36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Orient!N42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Orient!N53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Orient!N60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Orient!N64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Orient!N72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PubTran!N3</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PubTran!N4</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PubTran!N22</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PubTran!N38</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PubTran!N45</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PubTran!N49</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PubTran!N65</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Atyp!N3</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Atyp!N7</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Atyp!N13</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Atyp!N21</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Rural!N3</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Rural!N9</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Rural!N15</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Rural!N22</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Rural!N28</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VisSpec!N3</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VisSpec!N10</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VisSpec!N17</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VisSpec!N21</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VisSpec!N27</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Commun!N3</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Commun!N7</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Commun!N19</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Commun!N30</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Commun!N41</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IF($G286&gt;$F286,$B260,"")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dPjOswxmv/m/d4WBBAy0oCXrbmvCVnRW6oR8v+ChhJyD7Nud6Qb5gBDSXtAHNgf+9iz/Akce7wxQfekWlnUehQ==" saltValue="lsDuZoTWfocvf2PxwiOjMg=="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Front!H18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Front!H3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Front!H4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Front!H5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Front!H6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Front!H7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Front!H8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Front!H9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Front!H10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Front!H11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Front!H12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Front!H13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Front!H14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Front!H15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Front!H16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Front!H17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",Q7,"% ",A282," ",Q8,"% ",A283," ",R8,"% ",A284," ",S8,"%.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94"/>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94"/>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94"/>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94"/>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94"/>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94"/>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94"/>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94"/>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94"/>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94"/>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94"/>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94"/>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94"/>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94"/>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94"/>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94"/>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94"/>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94"/>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94"/>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94"/>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Concept!D42</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Concept!D48</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Concept!D57</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Concept!D62</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Move!D41</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Move!D47</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Move!D53</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Move!D61</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SingRm!D45</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SingRm!D51</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SingRm!D58</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SingRm!D65</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SingRm!D70</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Indoor!D72</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Indoor!D75</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Indoor!D78</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Indoor!D84</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Indoor!D92</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Indoor!D104</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Indoor!D113</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Indoor!D123</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SelfPro!D29</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SelfPro!D34</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SelfPro!D38</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Guided!D39</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Guided!D47</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Guided!D52</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Guided!D56</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Cane!D61</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Cane!D68</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Cane!D74</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Cane!D80</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Cane!D86</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Cane!D93</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Cane!D100</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Sidewalk!D40</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Sidewalk!D52</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Sidewalk!D58</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StCross!D188</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StCross!D194</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StCross!D195</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StCross!D199</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StCross!D203</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StCross!D219</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StCross!D238</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StCross!D260</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StCross!D285</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StCross!D300</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StCross!D305</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StCross!D315</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StCross!D323</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StCross!D333</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StCross!D347</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StCross!D356</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Orient!D93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Orient!D108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Orient!D114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Orient!D120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Orient!D126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Orient!D132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Orient!D143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Orient!D150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Orient!D154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Orient!D162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PubTran!D92</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PubTran!D93</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PubTran!D111</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PubTran!D127</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PubTran!D134</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PubTran!D138</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PubTran!D154</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Atyp!D40</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Atyp!D44</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Atyp!D50</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Atyp!D58</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Rural!D46</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Rural!D52</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Rural!D58</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Rural!D65</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Rural!D71</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VisSpec!D48</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VisSpec!D55</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VisSpec!D62</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VisSpec!D66</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VisSpec!D72</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Commun!D59</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Commun!D63</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Commun!D75</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Commun!D86</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Commun!D97</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IF($H286&gt;$G286,$B260,"")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yixuewNRmvcu501qIwfnnNIQolJJZW7Scfx32HrIkBw1hs5a0fE385j/x4mQNm3fDyIMTHdbN7rzemEGr761Sw==" saltValue="Y8yLTKbCMjCtHMT6JTDX/Q=="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Front!I18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Front!I3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Front!I4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Front!I5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Front!I6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Front!I7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Front!I8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Front!I9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Front!I10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Front!I11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Front!I12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Front!I13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Front!I14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Front!I15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Front!I16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Front!I17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",Q8,"% ",A282," ",Q9,"% ",A283," ",R9,"% ",A284," ",S9,"%.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81"/>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81"/>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81"/>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81"/>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81"/>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81"/>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81"/>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81"/>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81"/>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81"/>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81"/>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81"/>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81"/>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81"/>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81"/>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81"/>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81"/>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81"/>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81"/>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81"/>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Concept!F42</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Concept!F48</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Concept!F57</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Concept!F62</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Move!F41</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Move!F47</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Move!F53</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Move!F61</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SingRm!F45</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SingRm!F51</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SingRm!F58</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SingRm!F65</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SingRm!F70</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Indoor!F72</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Indoor!F75</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Indoor!F78</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Indoor!F84</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Indoor!F92</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Indoor!F104</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Indoor!F113</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Indoor!F123</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SelfPro!F29</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SelfPro!F34</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SelfPro!F38</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Guided!F39</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Guided!F47</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Guided!F52</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Guided!F56</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Cane!F61</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Cane!F68</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Cane!F74</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Cane!F80</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Cane!F86</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Cane!F93</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Cane!F100</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Sidewalk!F40</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Sidewalk!F52</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Sidewalk!F58</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StCross!F188</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StCross!F194</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StCross!F195</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StCross!F199</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StCross!F203</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StCross!F219</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StCross!F238</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StCross!F260</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StCross!F285</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StCross!F300</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StCross!F305</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StCross!F315</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StCross!F323</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StCross!F333</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StCross!F347</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StCross!F356</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Orient!F93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Orient!F108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Orient!F114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Orient!F120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Orient!F126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Orient!F132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Orient!F143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Orient!F150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Orient!F154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Orient!F162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PubTran!F92</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PubTran!F93</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PubTran!F111</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PubTran!F17</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PubTran!F134</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PubTran!F138</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PubTran!F154</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Atyp!F40</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Atyp!F44</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Atyp!F50</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Atyp!F58</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Rural!F46</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Rural!F52</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Rural!F58</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Rural!F65</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Rural!F71</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VisSpec!F48</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VisSpec!F55</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VisSpec!F62</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VisSpec!F66</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VisSpec!F72</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Commun!F59</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Commun!F63</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Commun!F75</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Commun!F86</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Commun!F97</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IF($I286&gt;$H286,$B260,"")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gDPJc6pKzUigfv5+TxSFV6CDiVyOXkeEuHdjkOGNnP/1r6T66MMNsXAm36SYCAGbcbDUh3ZP61ux8Wp0iPJIIA==" saltValue="ToID2LuTI/5HdzVUpaJpNQ==" spinCount="100000"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Front!J18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Front!J3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Front!J4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Front!J5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Front!J6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Front!J7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Front!J8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Front!J9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Front!J10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Front!J11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Front!J12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Front!J13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Front!J14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Front!J15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Front!J16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Front!J17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",Q9,"% ",A282," ",Q10,"% ",A283," ",R10,"% ",A284," ",S10,"%.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Concept!H42</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Concept!H48</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Concept!H57</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Concept!H62</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Move!H41</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Move!H47</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Move!H53</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Move!H61</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SingRm!H45</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SingRm!H51</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SingRm!H58</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SingRm!H65</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SingRm!H70</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Indoor!H72</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Indoor!H75</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Indoor!H78</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Indoor!H84</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Indoor!H92</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Indoor!H104</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Indoor!H113</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Indoor!H123</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SelfPro!H29</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SelfPro!H34</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SelfPro!H38</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Guided!H39</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Guided!H47</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Guided!H52</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Guided!H56</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Cane!H61</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Cane!H68</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Cane!H74</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Cane!H80</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Cane!H86</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Cane!H93</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Cane!H100</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Sidewalk!H40</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Sidewalk!H52</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Sidewalk!H58</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StCross!H188</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StCross!H194</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StCross!H195</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StCross!H199</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StCross!H203</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StCross!H219</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StCross!H238</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StCross!H260</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StCross!H285</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StCross!H300</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StCross!H305</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StCross!H315</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StCross!H323</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StCross!H333</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StCross!H347</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StCross!H356</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Orient!H93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Orient!H108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Orient!H114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Orient!H120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Orient!H126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Orient!H132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Orient!H143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Orient!H150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Orient!H154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Orient!H162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PubTran!H92</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PubTran!H93</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PubTran!H111</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PubTran!H17</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PubTran!H134</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PubTran!H138</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PubTran!H154</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Atyp!H40</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Atyp!H44</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Atyp!H50</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Atyp!H58</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Rural!H46</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Rural!H52</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Rural!H58</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Rural!H65</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Rural!H71</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VisSpec!H48</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VisSpec!H55</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VisSpec!H62</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VisSpec!H66</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VisSpec!H72</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Commun!H59</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Commun!H63</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Commun!H75</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Commun!H86</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Commun!H97</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IF($J286&gt;$I286,$B260,"")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hfuFrHMYwVu0oVKnIxSq4jxLuVPYODVAfQd2PtmuT1sdg9TrgZevq47y/v15GI4sDoSEz446VzzfpVaWWHlL4Q==" saltValue="Nv6ZvMUvs+1ybOhwZlHZTg==" spinCount="100000"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Front!K18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Front!K3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Front!K4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Front!K5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Front!K6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Front!K7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Front!K8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Front!K9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Front!K10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Front!K11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Front!K12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Front!K13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Front!K14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Front!K15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Front!K16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Front!K17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",Q10,"% ",A282," ",Q11,"% ",A283," ",R11,"% ",A284," ",S11,"%.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81"/>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81"/>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81"/>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81"/>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81"/>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81"/>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81"/>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81"/>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81"/>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81"/>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81"/>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81"/>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81"/>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81"/>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81"/>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81"/>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81"/>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81"/>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81"/>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81"/>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Concept!J42</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Concept!J48</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Concept!J57</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Concept!J62</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Move!J41</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Move!J47</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Move!J53</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Move!J61</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SingRm!J45</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SingRm!J51</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SingRm!J58</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SingRm!J65</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SingRm!J70</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Indoor!J72</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Indoor!J75</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Indoor!J78</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Indoor!J84</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Indoor!J92</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Indoor!J104</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Indoor!J113</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Indoor!J123</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SelfPro!J29</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SelfPro!J34</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SelfPro!J38</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Guided!J39</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Guided!J47</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Guided!J52</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Guided!J56</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Cane!J61</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Cane!J68</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Cane!J74</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Cane!J80</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Cane!J86</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Cane!J93</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Cane!J100</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Sidewalk!J40</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Sidewalk!J52</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Sidewalk!J58</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StCross!J188</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StCross!J194</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StCross!J195</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StCross!J199</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StCross!J203</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StCross!J219</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StCross!J238</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StCross!J260</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StCross!J285</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StCross!J300</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StCross!J305</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StCross!J315</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StCross!J323</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StCross!J333</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StCross!J347</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StCross!J356</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Orient!J93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Orient!J108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Orient!J114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Orient!J120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Orient!J126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Orient!J132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Orient!J143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Orient!J150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Orient!J154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Orient!J162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PubTran!J92</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PubTran!J93</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PubTran!J111</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PubTran!J17</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PubTran!J134</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PubTran!J138</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PubTran!J154</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Atyp!J40</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Atyp!J44</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Atyp!J50</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Atyp!J58</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Rural!J46</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Rural!J52</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Rural!J58</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Rural!J65</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Rural!J71</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VisSpec!J48</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VisSpec!J55</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VisSpec!J62</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VisSpec!J66</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VisSpec!J72</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Commun!J59</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Commun!J63</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Commun!J75</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Commun!J86</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Commun!J97</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IF($K286&gt;$J286,$B260,"")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5fCLo0bZBJKM4V/R7DKEfQ5T5KOIIhnPFt3ruPb6Geo9iejF4AjfyfQrBaaXqPC9X+WRK1pqH1o8Q5inZqPntQ==" saltValue="OyUkRgkfq11wWEkIipGIhA=="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Front!L18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Front!L3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Front!L4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Front!L5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Front!L6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Front!L7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Front!L8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Front!L9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Front!L10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Front!L11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Front!L12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Front!L13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Front!L14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Front!L15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Front!L16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Front!L17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",Q11,"% ",A282," ",Q12,"% ",A283," ",R12,"% ",A284," ",S12,"%.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81"/>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81"/>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81"/>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81"/>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81"/>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81"/>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81"/>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81"/>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81"/>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81"/>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81"/>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81"/>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81"/>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81"/>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81"/>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81"/>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81"/>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81"/>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81"/>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81"/>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Concept!L42</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Concept!L48</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Concept!L57</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Concept!L62</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Move!L41</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Move!L47</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Move!L53</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Move!L61</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SingRm!L45</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SingRm!L51</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SingRm!L58</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SingRm!L65</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SingRm!L70</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Indoor!L72</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Indoor!L75</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Indoor!L78</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Indoor!L84</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Indoor!L92</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Indoor!L104</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Indoor!L113</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Indoor!L123</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SelfPro!L29</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SelfPro!L34</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SelfPro!L38</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Guided!L39</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Guided!L47</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Guided!L52</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Guided!L56</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Cane!L61</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Cane!L68</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Cane!L74</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Cane!L80</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Cane!L86</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Cane!L93</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Cane!L100</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Sidewalk!L40</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Sidewalk!L52</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Sidewalk!L58</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StCross!L188</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StCross!L194</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StCross!L195</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StCross!L199</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StCross!L203</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StCross!L219</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StCross!L238</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StCross!L260</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StCross!L285</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StCross!L300</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StCross!L305</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StCross!L315</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StCross!L323</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StCross!L333</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StCross!L347</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StCross!L356</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Orient!L93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Orient!L108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Orient!L114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Orient!L120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Orient!L126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Orient!L132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Orient!L143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Orient!L150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Orient!L154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Orient!L162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PubTran!L92</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PubTran!L93</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PubTran!L111</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PubTran!L17</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PubTran!L134</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PubTran!L138</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PubTran!L154</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Atyp!L40</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Atyp!L44</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Atyp!L50</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Atyp!L58</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Rural!L46</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Rural!L52</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Rural!L58</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Rural!L65</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Rural!L71</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VisSpec!L48</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VisSpec!L55</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VisSpec!L62</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VisSpec!L66</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VisSpec!L72</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Commun!L59</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Commun!L63</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Commun!L75</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Commun!L86</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Commun!L97</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IF($L286&gt;$K286,$B260,"")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uBNrXt/pm6H+4+EGnHnhDoc5PmF4WCTR146WVaBfRt7IOVXOWCmmpIS3Un8AapN7i8bu8/dKmoiOkjtK4Xs1Tg==" saltValue="sw4FGPuZNPpL1cfkOIyoog=="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0"/>
  <sheetViews>
    <sheetView workbookViewId="0"/>
  </sheetViews>
  <sheetFormatPr defaultRowHeight="15" x14ac:dyDescent="0.25"/>
  <sheetData>
    <row r="1" spans="1:32" ht="15.75" x14ac:dyDescent="0.25">
      <c r="A1" s="80">
        <f>'R1'!A1</f>
        <v>0</v>
      </c>
      <c r="B1" s="93" t="s">
        <v>882</v>
      </c>
      <c r="C1" s="93"/>
      <c r="D1" s="92"/>
      <c r="E1" s="92"/>
      <c r="F1" s="92"/>
      <c r="G1" s="81"/>
      <c r="H1" s="81"/>
      <c r="I1" s="81"/>
      <c r="J1" s="81"/>
      <c r="K1" s="81"/>
      <c r="L1" s="81"/>
      <c r="M1" s="81"/>
      <c r="N1" s="81"/>
      <c r="O1" s="90" t="s">
        <v>876</v>
      </c>
      <c r="P1" s="90" t="s">
        <v>878</v>
      </c>
      <c r="Q1" s="90" t="s">
        <v>877</v>
      </c>
      <c r="R1" s="90" t="s">
        <v>880</v>
      </c>
      <c r="S1" s="90" t="s">
        <v>875</v>
      </c>
      <c r="T1" s="81"/>
      <c r="U1" s="81"/>
      <c r="V1" s="81"/>
      <c r="W1" s="81"/>
      <c r="X1" s="81"/>
      <c r="Y1" s="81"/>
      <c r="Z1" s="81"/>
      <c r="AA1" s="81"/>
      <c r="AB1" s="81"/>
      <c r="AC1" s="81"/>
      <c r="AD1" s="81"/>
      <c r="AE1" s="81"/>
      <c r="AF1" s="81"/>
    </row>
    <row r="2" spans="1:32" ht="15.75" x14ac:dyDescent="0.25">
      <c r="A2" s="93" t="s">
        <v>886</v>
      </c>
      <c r="B2" s="93"/>
      <c r="C2" s="92"/>
      <c r="D2" s="92"/>
      <c r="E2" s="92"/>
      <c r="F2" s="92"/>
      <c r="G2" s="92"/>
      <c r="H2" s="92"/>
      <c r="I2" s="92"/>
      <c r="J2" s="92"/>
      <c r="K2" s="92"/>
      <c r="L2" s="92"/>
      <c r="M2" s="92"/>
      <c r="N2" s="92"/>
      <c r="O2" s="91">
        <f>Front!B20</f>
        <v>0</v>
      </c>
      <c r="P2" s="90">
        <f>Front!B18</f>
        <v>0</v>
      </c>
      <c r="Q2" s="90">
        <f t="shared" ref="Q2:Q13" si="0">ROUND(P2,2)</f>
        <v>0</v>
      </c>
      <c r="R2" s="91">
        <f t="shared" ref="R2:R13" si="1">ROUND(O2,2)</f>
        <v>0</v>
      </c>
      <c r="S2" s="90">
        <f>Front!B19</f>
        <v>1</v>
      </c>
      <c r="T2" s="81"/>
      <c r="U2" s="81"/>
      <c r="V2" s="81"/>
      <c r="W2" s="81"/>
      <c r="X2" s="81"/>
      <c r="Y2" s="81"/>
      <c r="Z2" s="81"/>
      <c r="AA2" s="81"/>
      <c r="AB2" s="81"/>
      <c r="AC2" s="81"/>
      <c r="AD2" s="81"/>
      <c r="AE2" s="81"/>
      <c r="AF2" s="81"/>
    </row>
    <row r="3" spans="1:32" ht="15.75" x14ac:dyDescent="0.25">
      <c r="A3" s="83" t="str">
        <f>CONCATENATE(A150," ",K3,"%")</f>
        <v>NMSBVI O&amp;M INVENTORY TOTAL SCORE:  0%</v>
      </c>
      <c r="B3" s="81"/>
      <c r="C3" s="81"/>
      <c r="D3" s="81"/>
      <c r="E3" s="81"/>
      <c r="F3" s="81"/>
      <c r="G3" s="81"/>
      <c r="H3" s="81"/>
      <c r="I3" s="81"/>
      <c r="J3" s="84">
        <f>Front!M18</f>
        <v>0</v>
      </c>
      <c r="K3" s="84">
        <f>ROUND(J3,2)</f>
        <v>0</v>
      </c>
      <c r="L3" s="81"/>
      <c r="M3" s="81"/>
      <c r="N3" s="81"/>
      <c r="O3" s="91">
        <f>Front!C20</f>
        <v>0</v>
      </c>
      <c r="P3" s="90">
        <f>Front!C18</f>
        <v>0</v>
      </c>
      <c r="Q3" s="90">
        <f t="shared" si="0"/>
        <v>0</v>
      </c>
      <c r="R3" s="91">
        <f t="shared" si="1"/>
        <v>0</v>
      </c>
      <c r="S3" s="90">
        <f>Front!C19</f>
        <v>1</v>
      </c>
      <c r="T3" s="81"/>
      <c r="U3" s="81"/>
      <c r="V3" s="81"/>
      <c r="W3" s="81"/>
      <c r="X3" s="81"/>
      <c r="Y3" s="81"/>
      <c r="Z3" s="81"/>
      <c r="AA3" s="81"/>
      <c r="AB3" s="81"/>
      <c r="AC3" s="81"/>
      <c r="AD3" s="81"/>
      <c r="AE3" s="81"/>
      <c r="AF3" s="81"/>
    </row>
    <row r="4" spans="1:32" ht="15.75" x14ac:dyDescent="0.25">
      <c r="A4" s="85"/>
      <c r="B4" s="81"/>
      <c r="C4" s="81"/>
      <c r="D4" s="81"/>
      <c r="E4" s="81"/>
      <c r="F4" s="81"/>
      <c r="G4" s="81"/>
      <c r="H4" s="81"/>
      <c r="I4" s="81"/>
      <c r="J4" s="81"/>
      <c r="K4" s="81"/>
      <c r="L4" s="81"/>
      <c r="M4" s="81"/>
      <c r="N4" s="81"/>
      <c r="O4" s="91">
        <f>Front!D20</f>
        <v>0</v>
      </c>
      <c r="P4" s="90">
        <f>Front!D18</f>
        <v>0</v>
      </c>
      <c r="Q4" s="90">
        <f t="shared" si="0"/>
        <v>0</v>
      </c>
      <c r="R4" s="91">
        <f t="shared" si="1"/>
        <v>0</v>
      </c>
      <c r="S4" s="90">
        <f>Front!D19</f>
        <v>1</v>
      </c>
      <c r="T4" s="81"/>
      <c r="U4" s="81"/>
      <c r="V4" s="81"/>
      <c r="W4" s="81"/>
      <c r="X4" s="81"/>
      <c r="Y4" s="81"/>
      <c r="Z4" s="81"/>
      <c r="AA4" s="81"/>
      <c r="AB4" s="81"/>
      <c r="AC4" s="81"/>
      <c r="AD4" s="81"/>
      <c r="AE4" s="81"/>
      <c r="AF4" s="81"/>
    </row>
    <row r="5" spans="1:32" ht="15.75" x14ac:dyDescent="0.25">
      <c r="A5" s="83" t="str">
        <f>CONCATENATE(A151," ",H5,"%")</f>
        <v>Concepts Score: 0%</v>
      </c>
      <c r="B5" s="81"/>
      <c r="C5" s="81"/>
      <c r="D5" s="81"/>
      <c r="E5" s="81"/>
      <c r="F5" s="81"/>
      <c r="G5" s="86">
        <f>Front!M3</f>
        <v>0</v>
      </c>
      <c r="H5" s="87">
        <f>ROUND(G5,1)</f>
        <v>0</v>
      </c>
      <c r="I5" s="81" t="s">
        <v>884</v>
      </c>
      <c r="J5" s="81"/>
      <c r="K5" s="81"/>
      <c r="L5" s="81"/>
      <c r="M5" s="81"/>
      <c r="N5" s="81"/>
      <c r="O5" s="91">
        <f>Front!E20</f>
        <v>0</v>
      </c>
      <c r="P5" s="90">
        <f>Front!E18</f>
        <v>0</v>
      </c>
      <c r="Q5" s="90">
        <f t="shared" si="0"/>
        <v>0</v>
      </c>
      <c r="R5" s="91">
        <f t="shared" si="1"/>
        <v>0</v>
      </c>
      <c r="S5" s="90">
        <f>Front!E19</f>
        <v>1</v>
      </c>
      <c r="T5" s="81"/>
      <c r="U5" s="81"/>
      <c r="V5" s="81"/>
      <c r="W5" s="81"/>
      <c r="X5" s="81"/>
      <c r="Y5" s="81"/>
      <c r="Z5" s="81"/>
      <c r="AA5" s="81"/>
      <c r="AB5" s="81"/>
      <c r="AC5" s="81"/>
      <c r="AD5" s="81"/>
      <c r="AE5" s="81"/>
      <c r="AF5" s="81"/>
    </row>
    <row r="6" spans="1:32" ht="15.75" x14ac:dyDescent="0.25">
      <c r="A6" s="85" t="str">
        <f>CONCATENATE($A1," ",G152," ",N152,", ",O152,", ",P152,", ",Q152)</f>
        <v xml:space="preserve">0 did well with the skills that made up the area(s) of , , , </v>
      </c>
      <c r="B6" s="81"/>
      <c r="C6" s="81"/>
      <c r="D6" s="81"/>
      <c r="E6" s="81"/>
      <c r="F6" s="81"/>
      <c r="G6" s="81"/>
      <c r="H6" s="81"/>
      <c r="I6" s="81"/>
      <c r="J6" s="81"/>
      <c r="K6" s="81"/>
      <c r="L6" s="81"/>
      <c r="M6" s="81"/>
      <c r="N6" s="81"/>
      <c r="O6" s="91">
        <f>Front!F20</f>
        <v>0</v>
      </c>
      <c r="P6" s="91">
        <f>Front!F18</f>
        <v>0</v>
      </c>
      <c r="Q6" s="90">
        <f t="shared" si="0"/>
        <v>0</v>
      </c>
      <c r="R6" s="91">
        <f t="shared" si="1"/>
        <v>0</v>
      </c>
      <c r="S6" s="90">
        <f>Front!F19</f>
        <v>1</v>
      </c>
      <c r="T6" s="81"/>
      <c r="U6" s="81"/>
      <c r="V6" s="81"/>
      <c r="W6" s="81"/>
      <c r="X6" s="81"/>
      <c r="Y6" s="81"/>
      <c r="Z6" s="81"/>
      <c r="AA6" s="81"/>
      <c r="AB6" s="81"/>
      <c r="AC6" s="81"/>
      <c r="AD6" s="81"/>
      <c r="AE6" s="81"/>
      <c r="AF6" s="81"/>
    </row>
    <row r="7" spans="1:32" ht="15.75" x14ac:dyDescent="0.25">
      <c r="A7" s="85" t="str">
        <f>CONCATENATE($A1," ",G153," ",N153,", ",O153,", ",P153,", ",Q153)</f>
        <v xml:space="preserve">0 had room for improvement with the skills that made up the area(s) of , , , </v>
      </c>
      <c r="B7" s="81"/>
      <c r="C7" s="81"/>
      <c r="D7" s="81"/>
      <c r="E7" s="81"/>
      <c r="F7" s="81"/>
      <c r="G7" s="81"/>
      <c r="H7" s="81"/>
      <c r="I7" s="81"/>
      <c r="J7" s="81"/>
      <c r="K7" s="81"/>
      <c r="L7" s="81"/>
      <c r="M7" s="81"/>
      <c r="N7" s="81"/>
      <c r="O7" s="91">
        <f>Front!G20</f>
        <v>0</v>
      </c>
      <c r="P7" s="90">
        <f>Front!G18</f>
        <v>0</v>
      </c>
      <c r="Q7" s="90">
        <f t="shared" si="0"/>
        <v>0</v>
      </c>
      <c r="R7" s="91">
        <f t="shared" si="1"/>
        <v>0</v>
      </c>
      <c r="S7" s="90">
        <f>Front!G19</f>
        <v>1</v>
      </c>
      <c r="T7" s="81"/>
      <c r="U7" s="81"/>
      <c r="V7" s="81"/>
      <c r="W7" s="81"/>
      <c r="X7" s="81"/>
      <c r="Y7" s="81"/>
      <c r="Z7" s="81"/>
      <c r="AA7" s="81"/>
      <c r="AB7" s="81"/>
      <c r="AC7" s="81"/>
      <c r="AD7" s="81"/>
      <c r="AE7" s="81"/>
      <c r="AF7" s="81"/>
    </row>
    <row r="8" spans="1:32" ht="15.75" x14ac:dyDescent="0.25">
      <c r="A8" s="85" t="str">
        <f>CONCATENATE($A1," ",G154," ",N154,", ",O154,", ",P154,", ",Q154)</f>
        <v xml:space="preserve">0 hadn't had the opportunity to work on the skills in the area(s) of , , , </v>
      </c>
      <c r="B8" s="81"/>
      <c r="C8" s="81"/>
      <c r="D8" s="81"/>
      <c r="E8" s="81"/>
      <c r="F8" s="81"/>
      <c r="G8" s="81"/>
      <c r="H8" s="81"/>
      <c r="I8" s="81"/>
      <c r="J8" s="81"/>
      <c r="K8" s="81"/>
      <c r="L8" s="81"/>
      <c r="M8" s="81"/>
      <c r="N8" s="81"/>
      <c r="O8" s="91">
        <f>Front!H20</f>
        <v>0</v>
      </c>
      <c r="P8" s="90">
        <f>Front!H18</f>
        <v>0</v>
      </c>
      <c r="Q8" s="90">
        <f t="shared" si="0"/>
        <v>0</v>
      </c>
      <c r="R8" s="91">
        <f t="shared" si="1"/>
        <v>0</v>
      </c>
      <c r="S8" s="90">
        <f>Front!H19</f>
        <v>1</v>
      </c>
      <c r="T8" s="81"/>
      <c r="U8" s="81"/>
      <c r="V8" s="81"/>
      <c r="W8" s="81"/>
      <c r="X8" s="81"/>
      <c r="Y8" s="81"/>
      <c r="Z8" s="81"/>
      <c r="AA8" s="81"/>
      <c r="AB8" s="81"/>
      <c r="AC8" s="81"/>
      <c r="AD8" s="81"/>
      <c r="AE8" s="81"/>
      <c r="AF8" s="81"/>
    </row>
    <row r="9" spans="1:32" ht="15.75" x14ac:dyDescent="0.25">
      <c r="A9" s="85" t="str">
        <f>CONCATENATE($A1," ",G155," ",N155,", ",O155,", ",P155,", ",Q155)</f>
        <v>0 didn't need the skills in the area(s) of Vocabulary, Laterality, Parallel/Perpendicular, Time And Distance</v>
      </c>
      <c r="B9" s="81"/>
      <c r="C9" s="81"/>
      <c r="D9" s="81"/>
      <c r="E9" s="81"/>
      <c r="F9" s="81"/>
      <c r="G9" s="81"/>
      <c r="H9" s="81"/>
      <c r="I9" s="81"/>
      <c r="J9" s="81"/>
      <c r="K9" s="81"/>
      <c r="L9" s="81"/>
      <c r="M9" s="81"/>
      <c r="N9" s="81"/>
      <c r="O9" s="91">
        <f>Front!I20</f>
        <v>0</v>
      </c>
      <c r="P9" s="90">
        <f>Front!I18</f>
        <v>0</v>
      </c>
      <c r="Q9" s="90">
        <f t="shared" si="0"/>
        <v>0</v>
      </c>
      <c r="R9" s="91">
        <f t="shared" si="1"/>
        <v>0</v>
      </c>
      <c r="S9" s="90">
        <f>Front!I19</f>
        <v>1</v>
      </c>
      <c r="T9" s="81"/>
      <c r="U9" s="81"/>
      <c r="V9" s="81"/>
      <c r="W9" s="81"/>
      <c r="X9" s="81"/>
      <c r="Y9" s="81"/>
      <c r="Z9" s="81"/>
      <c r="AA9" s="81"/>
      <c r="AB9" s="81"/>
      <c r="AC9" s="81"/>
      <c r="AD9" s="81"/>
      <c r="AE9" s="81"/>
      <c r="AF9" s="81"/>
    </row>
    <row r="10" spans="1:32" ht="15.75" x14ac:dyDescent="0.25">
      <c r="A10" s="85"/>
      <c r="B10" s="81"/>
      <c r="C10" s="81"/>
      <c r="D10" s="81"/>
      <c r="E10" s="81"/>
      <c r="F10" s="81"/>
      <c r="G10" s="81"/>
      <c r="H10" s="81"/>
      <c r="I10" s="81"/>
      <c r="J10" s="81"/>
      <c r="K10" s="81"/>
      <c r="L10" s="81"/>
      <c r="M10" s="81"/>
      <c r="N10" s="81"/>
      <c r="O10" s="91">
        <f>Front!J20</f>
        <v>0</v>
      </c>
      <c r="P10" s="90">
        <f>Front!J18</f>
        <v>0</v>
      </c>
      <c r="Q10" s="90">
        <f t="shared" si="0"/>
        <v>0</v>
      </c>
      <c r="R10" s="91">
        <f t="shared" si="1"/>
        <v>0</v>
      </c>
      <c r="S10" s="90">
        <f>Front!J19</f>
        <v>1</v>
      </c>
      <c r="T10" s="81"/>
      <c r="U10" s="81"/>
      <c r="V10" s="81"/>
      <c r="W10" s="81"/>
      <c r="X10" s="81"/>
      <c r="Y10" s="81"/>
      <c r="Z10" s="81"/>
      <c r="AA10" s="81"/>
      <c r="AB10" s="81"/>
      <c r="AC10" s="81"/>
      <c r="AD10" s="81"/>
      <c r="AE10" s="81"/>
      <c r="AF10" s="81"/>
    </row>
    <row r="11" spans="1:32" ht="15.75" x14ac:dyDescent="0.25">
      <c r="A11" s="83" t="str">
        <f>CONCATENATE(A156," ",H11,"%")</f>
        <v>Movement Score: 0%</v>
      </c>
      <c r="B11" s="81"/>
      <c r="C11" s="81"/>
      <c r="D11" s="81"/>
      <c r="E11" s="81"/>
      <c r="F11" s="81"/>
      <c r="G11" s="86">
        <f>Front!M4</f>
        <v>0</v>
      </c>
      <c r="H11" s="87">
        <f>ROUND(G11,1)</f>
        <v>0</v>
      </c>
      <c r="I11" s="81"/>
      <c r="J11" s="81"/>
      <c r="K11" s="81"/>
      <c r="L11" s="81"/>
      <c r="M11" s="81"/>
      <c r="N11" s="81"/>
      <c r="O11" s="91">
        <f>Front!K20</f>
        <v>0</v>
      </c>
      <c r="P11" s="90">
        <f>Front!K18</f>
        <v>0</v>
      </c>
      <c r="Q11" s="90">
        <f t="shared" si="0"/>
        <v>0</v>
      </c>
      <c r="R11" s="91">
        <f t="shared" si="1"/>
        <v>0</v>
      </c>
      <c r="S11" s="90">
        <f>Front!K19</f>
        <v>1</v>
      </c>
      <c r="T11" s="81"/>
      <c r="U11" s="81"/>
      <c r="V11" s="81"/>
      <c r="W11" s="81"/>
      <c r="X11" s="81"/>
      <c r="Y11" s="81"/>
      <c r="Z11" s="81"/>
      <c r="AA11" s="81"/>
      <c r="AB11" s="81"/>
      <c r="AC11" s="81"/>
      <c r="AD11" s="81"/>
      <c r="AE11" s="81"/>
      <c r="AF11" s="81"/>
    </row>
    <row r="12" spans="1:32" ht="15.75" x14ac:dyDescent="0.25">
      <c r="A12" s="85" t="str">
        <f>CONCATENATE($A1," ",G157," ",N157,", ",O157,", ",P157,", ",Q157)</f>
        <v xml:space="preserve">0 did well with the skills that made up the area(s) of , , , </v>
      </c>
      <c r="B12" s="81"/>
      <c r="C12" s="81"/>
      <c r="D12" s="81"/>
      <c r="E12" s="81"/>
      <c r="F12" s="81"/>
      <c r="G12" s="81"/>
      <c r="H12" s="81"/>
      <c r="I12" s="81"/>
      <c r="J12" s="81"/>
      <c r="K12" s="81"/>
      <c r="L12" s="81"/>
      <c r="M12" s="81"/>
      <c r="N12" s="81"/>
      <c r="O12" s="91">
        <f>Front!L20</f>
        <v>0</v>
      </c>
      <c r="P12" s="90">
        <f>Front!L18</f>
        <v>0</v>
      </c>
      <c r="Q12" s="90">
        <f t="shared" si="0"/>
        <v>0</v>
      </c>
      <c r="R12" s="91">
        <f t="shared" si="1"/>
        <v>0</v>
      </c>
      <c r="S12" s="90">
        <f>Front!L19</f>
        <v>1</v>
      </c>
      <c r="T12" s="81"/>
      <c r="U12" s="81"/>
      <c r="V12" s="81"/>
      <c r="W12" s="81"/>
      <c r="X12" s="81"/>
      <c r="Y12" s="81"/>
      <c r="Z12" s="81"/>
      <c r="AA12" s="81"/>
      <c r="AB12" s="81"/>
      <c r="AC12" s="81"/>
      <c r="AD12" s="81"/>
      <c r="AE12" s="81"/>
      <c r="AF12" s="81"/>
    </row>
    <row r="13" spans="1:32" ht="15.75" x14ac:dyDescent="0.25">
      <c r="A13" s="85" t="str">
        <f>CONCATENATE($A1," ",G158," ",N158,", ",O158,", ",P158,", ",Q158)</f>
        <v xml:space="preserve">0 had room for improvement with the skills that made up the area(s) of , , , </v>
      </c>
      <c r="B13" s="81"/>
      <c r="C13" s="81"/>
      <c r="D13" s="81"/>
      <c r="E13" s="81"/>
      <c r="F13" s="81"/>
      <c r="G13" s="81"/>
      <c r="H13" s="81"/>
      <c r="I13" s="81"/>
      <c r="J13" s="81"/>
      <c r="K13" s="81"/>
      <c r="L13" s="81"/>
      <c r="M13" s="81"/>
      <c r="N13" s="81"/>
      <c r="O13" s="91">
        <f>Front!M20</f>
        <v>0</v>
      </c>
      <c r="P13" s="90">
        <f>Front!M18</f>
        <v>0</v>
      </c>
      <c r="Q13" s="90">
        <f t="shared" si="0"/>
        <v>0</v>
      </c>
      <c r="R13" s="91">
        <f t="shared" si="1"/>
        <v>0</v>
      </c>
      <c r="S13" s="90">
        <f>Front!M19</f>
        <v>1</v>
      </c>
      <c r="T13" s="81"/>
      <c r="U13" s="81"/>
      <c r="V13" s="81"/>
      <c r="W13" s="81"/>
      <c r="X13" s="81"/>
      <c r="Y13" s="81"/>
      <c r="Z13" s="81"/>
      <c r="AA13" s="81"/>
      <c r="AB13" s="81"/>
      <c r="AC13" s="81"/>
      <c r="AD13" s="81"/>
      <c r="AE13" s="81"/>
      <c r="AF13" s="81"/>
    </row>
    <row r="14" spans="1:32" ht="15.75" x14ac:dyDescent="0.25">
      <c r="A14" s="85" t="str">
        <f>CONCATENATE($A1," ",G159," ",N159,", ",O159,", ",P159,", ",Q159)</f>
        <v xml:space="preserve">0 hadn't had the opportunity to work on the skills in the area(s) of , , , </v>
      </c>
      <c r="B14" s="81"/>
      <c r="C14" s="81"/>
      <c r="D14" s="81"/>
      <c r="E14" s="81"/>
      <c r="F14" s="81"/>
      <c r="G14" s="81"/>
      <c r="H14" s="81"/>
      <c r="I14" s="81"/>
      <c r="J14" s="81"/>
      <c r="K14" s="81"/>
      <c r="L14" s="81"/>
      <c r="M14" s="81"/>
      <c r="N14" s="81"/>
      <c r="O14" s="81" t="s">
        <v>883</v>
      </c>
      <c r="P14" s="81"/>
      <c r="Q14" s="81"/>
      <c r="R14" s="81"/>
      <c r="S14" s="81"/>
      <c r="T14" s="81"/>
      <c r="U14" s="81"/>
      <c r="V14" s="81"/>
      <c r="W14" s="81"/>
      <c r="X14" s="81"/>
      <c r="Y14" s="81"/>
      <c r="Z14" s="81"/>
      <c r="AA14" s="81"/>
      <c r="AB14" s="81"/>
      <c r="AC14" s="81"/>
      <c r="AD14" s="81"/>
      <c r="AE14" s="81"/>
      <c r="AF14" s="81"/>
    </row>
    <row r="15" spans="1:32" ht="15.75" x14ac:dyDescent="0.25">
      <c r="A15" s="85" t="str">
        <f>CONCATENATE($A1," ",G160," ",N160,", ",O160,", ",P160,", ",Q160)</f>
        <v>0 didn't need the skills in the area(s) of Walking, Maintaining Body Alignment While Walking, Balance, Turns</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5.75" x14ac:dyDescent="0.25">
      <c r="A16" s="85"/>
      <c r="B16" s="81"/>
      <c r="C16" s="81"/>
      <c r="D16" s="81"/>
      <c r="E16" s="81"/>
      <c r="F16" s="81"/>
      <c r="G16" s="93" t="s">
        <v>887</v>
      </c>
      <c r="H16" s="92"/>
      <c r="I16" s="92"/>
      <c r="J16" s="92"/>
      <c r="K16" s="92"/>
      <c r="L16" s="92"/>
      <c r="M16" s="92"/>
      <c r="N16" s="92"/>
      <c r="O16" s="92"/>
      <c r="P16" s="92"/>
      <c r="Q16" s="92"/>
      <c r="R16" s="92"/>
      <c r="S16" s="92"/>
      <c r="T16" s="81"/>
      <c r="U16" s="81"/>
      <c r="V16" s="81"/>
      <c r="W16" s="81"/>
      <c r="X16" s="81"/>
      <c r="Y16" s="81"/>
      <c r="Z16" s="81"/>
      <c r="AA16" s="81"/>
      <c r="AB16" s="81"/>
      <c r="AC16" s="81"/>
      <c r="AD16" s="81"/>
      <c r="AE16" s="81"/>
      <c r="AF16" s="81"/>
    </row>
    <row r="17" spans="1:32" ht="15.75" x14ac:dyDescent="0.25">
      <c r="A17" s="83" t="str">
        <f>CONCATENATE(A161," ",H17,"%")</f>
        <v>Single Room O&amp;M Score: 0%</v>
      </c>
      <c r="B17" s="81"/>
      <c r="C17" s="81"/>
      <c r="D17" s="81"/>
      <c r="E17" s="81"/>
      <c r="F17" s="81"/>
      <c r="G17" s="86">
        <f>Front!M5</f>
        <v>0</v>
      </c>
      <c r="H17" s="87">
        <f>ROUND(G17,1)</f>
        <v>0</v>
      </c>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1:32" ht="15.75" x14ac:dyDescent="0.25">
      <c r="A18" s="85" t="str">
        <f>CONCATENATE($A1," ",G162," ",N162,", ",O162,", ",P162,", ",Q162,", ",R162)</f>
        <v xml:space="preserve">0 did well with the skills that made up the area(s) of , , , , </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1:32" ht="15.75" x14ac:dyDescent="0.25">
      <c r="A19" s="85" t="str">
        <f>CONCATENATE($A1," ",G163," ",N163,", ",O163,", ",P163,", ",Q163,", ",R163)</f>
        <v xml:space="preserve">0 had room for improvement with the skills that made up the area(s) of , , , , </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1:32" ht="15.75" x14ac:dyDescent="0.25">
      <c r="A20" s="85" t="str">
        <f>CONCATENATE($A1," ",G164," ",N164,", ",O164,", ",P164,", ",Q164,", ",R164)</f>
        <v xml:space="preserve">0 hadn't had the opportunity to work on the skills in the area(s) of , , , , </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15.75" x14ac:dyDescent="0.25">
      <c r="A21" s="85" t="str">
        <f>CONCATENATE($A1," ",G165," ",N165,", ",O165,", ",P165,", ",Q165,", ",R165)</f>
        <v>0 didn't need the skills in the area(s) of Familiar Rooms, Unfamiliar Rooms, Seating (Rows), Seating (Tables), Locating Dropped Objects</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row>
    <row r="22" spans="1:32" ht="15.75" x14ac:dyDescent="0.25">
      <c r="A22" s="85"/>
      <c r="B22" s="81"/>
      <c r="C22" s="81"/>
      <c r="D22" s="81"/>
      <c r="E22" s="81"/>
      <c r="F22" s="81"/>
      <c r="G22" s="93" t="s">
        <v>888</v>
      </c>
      <c r="H22" s="92"/>
      <c r="I22" s="92"/>
      <c r="J22" s="92"/>
      <c r="K22" s="92"/>
      <c r="L22" s="92"/>
      <c r="M22" s="92"/>
      <c r="N22" s="92"/>
      <c r="O22" s="92"/>
      <c r="P22" s="92"/>
      <c r="Q22" s="92"/>
      <c r="R22" s="92"/>
      <c r="S22" s="92"/>
      <c r="T22" s="81"/>
      <c r="U22" s="81"/>
      <c r="V22" s="81"/>
      <c r="W22" s="81"/>
      <c r="X22" s="81"/>
      <c r="Y22" s="81"/>
      <c r="Z22" s="81"/>
      <c r="AA22" s="81"/>
      <c r="AB22" s="81"/>
      <c r="AC22" s="81"/>
      <c r="AD22" s="81"/>
      <c r="AE22" s="81"/>
      <c r="AF22" s="81"/>
    </row>
    <row r="23" spans="1:32" ht="15.75" x14ac:dyDescent="0.25">
      <c r="A23" s="83" t="str">
        <f>CONCATENATE(A167," ",H23,"%")</f>
        <v>Indoor O&amp;M Score: 0%</v>
      </c>
      <c r="B23" s="81"/>
      <c r="C23" s="81"/>
      <c r="D23" s="81"/>
      <c r="E23" s="81"/>
      <c r="F23" s="81"/>
      <c r="G23" s="86">
        <f>Front!M6</f>
        <v>0</v>
      </c>
      <c r="H23" s="87">
        <f>ROUND(G23,1)</f>
        <v>0</v>
      </c>
      <c r="I23" s="81"/>
      <c r="J23" s="81"/>
      <c r="K23" s="81"/>
      <c r="L23" s="81"/>
      <c r="M23" s="81"/>
      <c r="N23" s="81"/>
      <c r="O23" s="81"/>
      <c r="P23" s="81"/>
      <c r="Q23" s="81"/>
      <c r="R23" s="81"/>
      <c r="S23" s="81"/>
      <c r="T23" s="81"/>
      <c r="U23" s="81"/>
      <c r="V23" s="81"/>
      <c r="W23" s="81"/>
      <c r="X23" s="81"/>
      <c r="Y23" s="81"/>
      <c r="Z23" s="81"/>
      <c r="AA23" s="81"/>
      <c r="AB23" s="81"/>
      <c r="AC23" s="81"/>
      <c r="AD23" s="81"/>
      <c r="AE23" s="81"/>
      <c r="AF23" s="81"/>
    </row>
    <row r="24" spans="1:32" ht="15.75" x14ac:dyDescent="0.25">
      <c r="A24" s="85" t="str">
        <f>CONCATENATE($A1," ",G168," ",N168,", ",O168,", ",P168,", ",Q168,", ",R168,", ",S168,", ",T168,", ",U168)</f>
        <v xml:space="preserve">0 did well with the skills that made up the area(s) of , , , , , , , </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row>
    <row r="25" spans="1:32" ht="15.75" x14ac:dyDescent="0.25">
      <c r="A25" s="85" t="str">
        <f>CONCATENATE($A1," ",G169," ",N169,", ",O169,", ",P169,", ",Q169,", ",R169,", ",S169,", ",T169,", ",U169)</f>
        <v xml:space="preserve">0 had room for improvement with the skills that made up the area(s) of , , , , , , , </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1:32" ht="15.75" x14ac:dyDescent="0.25">
      <c r="A26" s="85" t="str">
        <f>CONCATENATE($A1," ",G170," ",N170,", ",O170,", ",P170,", ",Q170,", ",R170,", ",S170,", ",T170,", ",U170)</f>
        <v xml:space="preserve">0 hadn't had the opportunity to work on the skills in the area(s) of , , , , , , , </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1:32" ht="15.75" x14ac:dyDescent="0.25">
      <c r="A27" s="85" t="str">
        <f>CONCATENATE($A1," ",G171," ",N171,", ",O171,", ",P171,", ",Q171,", ",R171,", ",S171,", ",T171,", ",U171)</f>
        <v>0 didn't need the skills in the area(s) of Hand Trailing, Navigating Open Spaces, Doors, Ascending/Descending Stairs, Escalators, Elevators, Moving Sidewalks, Turnstiles</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row>
    <row r="28" spans="1:32" ht="15.75" x14ac:dyDescent="0.25">
      <c r="A28" s="85"/>
      <c r="B28" s="81"/>
      <c r="C28" s="81"/>
      <c r="D28" s="81"/>
      <c r="E28" s="81"/>
      <c r="F28" s="81"/>
      <c r="G28" s="93" t="s">
        <v>889</v>
      </c>
      <c r="H28" s="92"/>
      <c r="I28" s="92"/>
      <c r="J28" s="92"/>
      <c r="K28" s="92"/>
      <c r="L28" s="92"/>
      <c r="M28" s="92"/>
      <c r="N28" s="92"/>
      <c r="O28" s="92"/>
      <c r="P28" s="92"/>
      <c r="Q28" s="92"/>
      <c r="R28" s="92"/>
      <c r="S28" s="92"/>
      <c r="T28" s="81"/>
      <c r="U28" s="81"/>
      <c r="V28" s="81"/>
      <c r="W28" s="81"/>
      <c r="X28" s="81"/>
      <c r="Y28" s="81"/>
      <c r="Z28" s="81"/>
      <c r="AA28" s="81"/>
      <c r="AB28" s="81"/>
      <c r="AC28" s="81"/>
      <c r="AD28" s="81"/>
      <c r="AE28" s="81"/>
      <c r="AF28" s="81"/>
    </row>
    <row r="29" spans="1:32" ht="15.75" x14ac:dyDescent="0.25">
      <c r="A29" s="83" t="str">
        <f>CONCATENATE(A176," ",H29,"%")</f>
        <v>Self Protection Score: 0%</v>
      </c>
      <c r="B29" s="81"/>
      <c r="C29" s="81"/>
      <c r="D29" s="81"/>
      <c r="E29" s="81"/>
      <c r="F29" s="81"/>
      <c r="G29" s="86">
        <f>Front!M7</f>
        <v>0</v>
      </c>
      <c r="H29" s="87">
        <f>ROUND(G29,1)</f>
        <v>0</v>
      </c>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x14ac:dyDescent="0.25">
      <c r="A30" s="85" t="str">
        <f>CONCATENATE($A1," ",G176," ",N176,", ",O176,", ",P176)</f>
        <v xml:space="preserve">0 did well with the skills that made up the area(s) of , , </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row r="31" spans="1:32" ht="15.75" x14ac:dyDescent="0.25">
      <c r="A31" s="85" t="str">
        <f>CONCATENATE($A1," ",G177," ",N177,", ",O177,", ",P177)</f>
        <v xml:space="preserve">0 had room for improvement with the skills that made up the area(s) of , , </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row>
    <row r="32" spans="1:32" ht="15.75" x14ac:dyDescent="0.25">
      <c r="A32" s="85" t="str">
        <f>CONCATENATE($A1," ",G178," ",N178,", ",O178,", ",P178)</f>
        <v xml:space="preserve">0 hadn't had the opportunity to work on the skills in the area(s) of , , </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row>
    <row r="33" spans="1:32" ht="15.75" x14ac:dyDescent="0.25">
      <c r="A33" s="85" t="str">
        <f>CONCATENATE($A1," ",G179," ",N179,", ",O179,", ",P179)</f>
        <v>0 didn't need the skills in the area(s) of Upper Hand Protective Technique, Lower Forearm Protective Technique, Protective Clothing</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row>
    <row r="34" spans="1:32" ht="15.75" x14ac:dyDescent="0.25">
      <c r="A34" s="8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32" ht="15.75" x14ac:dyDescent="0.25">
      <c r="A35" s="83" t="str">
        <f>CONCATENATE(A180," ",H35,"%")</f>
        <v>Guided Travel Score: 0%</v>
      </c>
      <c r="B35" s="81"/>
      <c r="C35" s="81"/>
      <c r="D35" s="81"/>
      <c r="E35" s="81"/>
      <c r="F35" s="81"/>
      <c r="G35" s="86">
        <f>Front!M8</f>
        <v>0</v>
      </c>
      <c r="H35" s="87">
        <f>ROUND(G35,1)</f>
        <v>0</v>
      </c>
      <c r="I35" s="81"/>
      <c r="J35" s="81"/>
      <c r="K35" s="81"/>
      <c r="L35" s="81"/>
      <c r="M35" s="81"/>
      <c r="N35" s="81"/>
      <c r="O35" s="81"/>
      <c r="P35" s="81"/>
      <c r="Q35" s="81"/>
      <c r="R35" s="81"/>
      <c r="S35" s="81"/>
      <c r="T35" s="81"/>
      <c r="U35" s="81"/>
      <c r="V35" s="81"/>
      <c r="W35" s="81"/>
      <c r="X35" s="81"/>
      <c r="Y35" s="81"/>
      <c r="Z35" s="81"/>
      <c r="AA35" s="81"/>
      <c r="AB35" s="81"/>
      <c r="AC35" s="81"/>
      <c r="AD35" s="81"/>
      <c r="AE35" s="81"/>
      <c r="AF35" s="81"/>
    </row>
    <row r="36" spans="1:32" ht="15.75" x14ac:dyDescent="0.25">
      <c r="A36" s="85" t="str">
        <f>CONCATENATE($A1," ",G181," ",N181,", ",O181,", ",P181,", ",Q181)</f>
        <v xml:space="preserve">0 did well with the skills that made up the area(s) of , , , </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row>
    <row r="37" spans="1:32" ht="15.75" x14ac:dyDescent="0.25">
      <c r="A37" s="85" t="str">
        <f>CONCATENATE($A1," ",G182," ",N182,", ",O182,", ",P182,", ",Q182)</f>
        <v xml:space="preserve">0 had room for improvement with the skills that made up the area(s) of , , , </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row>
    <row r="38" spans="1:32" ht="15.75" x14ac:dyDescent="0.25">
      <c r="A38" s="85" t="str">
        <f>CONCATENATE($A1," ",G183," ",N183,", ",O183,", ",P183,", ",Q183)</f>
        <v xml:space="preserve">0 hadn't had the opportunity to work on the skills in the area(s) of , , , </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32" ht="15.75" x14ac:dyDescent="0.25">
      <c r="A39" s="85" t="str">
        <f>CONCATENATE($A1," ",G184," ",N184,", ",O184,", ",P184,", ",Q184)</f>
        <v>0 didn't need the skills in the area(s) of Human Guide, Walking With Another (No Direct Contact), Menus, Getting Rides</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2" ht="15.75" x14ac:dyDescent="0.25">
      <c r="A40" s="85"/>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32" ht="15.75" x14ac:dyDescent="0.25">
      <c r="A41" s="83" t="str">
        <f>CONCATENATE(A185," ",H41,"%")</f>
        <v>Cane Skills Score: 0%</v>
      </c>
      <c r="B41" s="81"/>
      <c r="C41" s="81"/>
      <c r="D41" s="81"/>
      <c r="E41" s="81"/>
      <c r="F41" s="81"/>
      <c r="G41" s="86">
        <f>Front!M9</f>
        <v>0</v>
      </c>
      <c r="H41" s="87">
        <f>ROUND(G41,1)</f>
        <v>0</v>
      </c>
      <c r="I41" s="81"/>
      <c r="J41" s="81"/>
      <c r="K41" s="81"/>
      <c r="L41" s="81"/>
      <c r="M41" s="81"/>
      <c r="N41" s="81"/>
      <c r="O41" s="81"/>
      <c r="P41" s="81"/>
      <c r="Q41" s="81"/>
      <c r="R41" s="81"/>
      <c r="S41" s="81"/>
      <c r="T41" s="81"/>
      <c r="U41" s="81"/>
      <c r="V41" s="81"/>
      <c r="W41" s="81"/>
      <c r="X41" s="81"/>
      <c r="Y41" s="81"/>
      <c r="Z41" s="81"/>
      <c r="AA41" s="81"/>
      <c r="AB41" s="81"/>
      <c r="AC41" s="81"/>
      <c r="AD41" s="81"/>
      <c r="AE41" s="81"/>
      <c r="AF41" s="81"/>
    </row>
    <row r="42" spans="1:32" ht="15.75" x14ac:dyDescent="0.25">
      <c r="A42" s="85" t="str">
        <f>CONCATENATE($A1," ",G186," ",N186,", ",O186,", ",P186,", ",Q186,", ",R186,", ",S186,", ",T186)</f>
        <v xml:space="preserve">0 did well with the skills that made up the area(s) of , , , , , , </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row>
    <row r="43" spans="1:32" ht="15.75" x14ac:dyDescent="0.25">
      <c r="A43" s="85" t="str">
        <f>CONCATENATE($A1," ",G187," ",N187,", ",O187,", ",P187,", ",Q187,", ",R187,", ",S187,", ",T187)</f>
        <v xml:space="preserve">0 had room for improvement with the skills that made up the area(s) of , , , , , , </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row>
    <row r="44" spans="1:32" ht="15.75" x14ac:dyDescent="0.25">
      <c r="A44" s="85" t="str">
        <f>CONCATENATE($A1," ",G188," ",N188,", ",O188,", ",P188,", ",Q188,", ",R188,", ",S188,", ",T188)</f>
        <v xml:space="preserve">0 hadn't had the opportunity to work on the skills in the area(s) of , , , , , , </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ht="15.75" x14ac:dyDescent="0.25">
      <c r="A45" s="85" t="str">
        <f>CONCATENATE($A1," ",G189," ",N189,", ",O189,", ",P189,", ",Q189,", ",R189,", ",S189,", ",T189)</f>
        <v>0 didn't need the skills in the area(s) of Basic Skills, Types Of Grips, Constant Contact, Diagonal/Diagonal Trail, Two Point Touch/Touch Trail, Touch And Drag, Three Point Touch</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row>
    <row r="46" spans="1:32" ht="15.75" x14ac:dyDescent="0.25">
      <c r="A46" s="85"/>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row>
    <row r="47" spans="1:32" ht="15.75" x14ac:dyDescent="0.25">
      <c r="A47" s="83" t="str">
        <f>CONCATENATE(A193," ",H47,"%")</f>
        <v>Sidewalk Travel Score: 0%</v>
      </c>
      <c r="B47" s="81"/>
      <c r="C47" s="81"/>
      <c r="D47" s="81"/>
      <c r="E47" s="81"/>
      <c r="F47" s="81"/>
      <c r="G47" s="84">
        <f>Front!M10</f>
        <v>0</v>
      </c>
      <c r="H47" s="87">
        <f>ROUND(G47,1)</f>
        <v>0</v>
      </c>
      <c r="I47" s="81"/>
      <c r="J47" s="81"/>
      <c r="K47" s="81"/>
      <c r="L47" s="81"/>
      <c r="M47" s="81"/>
      <c r="N47" s="81"/>
      <c r="O47" s="81"/>
      <c r="P47" s="81"/>
      <c r="Q47" s="81"/>
      <c r="R47" s="81"/>
      <c r="S47" s="81"/>
      <c r="T47" s="81"/>
      <c r="U47" s="81"/>
      <c r="V47" s="81"/>
      <c r="W47" s="81"/>
      <c r="X47" s="81"/>
      <c r="Y47" s="81"/>
      <c r="Z47" s="81"/>
      <c r="AA47" s="81"/>
      <c r="AB47" s="81"/>
      <c r="AC47" s="81"/>
      <c r="AD47" s="81"/>
      <c r="AE47" s="81"/>
      <c r="AF47" s="81"/>
    </row>
    <row r="48" spans="1:32" ht="15.75" x14ac:dyDescent="0.25">
      <c r="A48" s="85" t="str">
        <f>CONCATENATE($A1," ",G193," ",N193,", ",O193,", ",P193)</f>
        <v xml:space="preserve">0 did well with the skills that made up the area(s) of , , </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5.75" x14ac:dyDescent="0.25">
      <c r="A49" s="85" t="str">
        <f>CONCATENATE($A1," ",G194," ",N194,", ",O194,", ",P194)</f>
        <v xml:space="preserve">0 had room for improvement with the skills that made up the area(s) of , , </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5.75" x14ac:dyDescent="0.25">
      <c r="A50" s="85" t="str">
        <f>CONCATENATE($A1," ",G195," ",N195,", ",O195,", ",P195)</f>
        <v xml:space="preserve">0 hadn't had the opportunity to work on the skills in the area(s) of , , </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row>
    <row r="51" spans="1:32" ht="15.75" x14ac:dyDescent="0.25">
      <c r="A51" s="85" t="str">
        <f>CONCATENATE($A1," ",G196," ",N196,", ",O196,", ",P196)</f>
        <v>0 didn't need the skills in the area(s) of Walking On Sidewalks, Walking On Irregular Sidewalks, Correcting for Veering On Sidewalks</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15.75" x14ac:dyDescent="0.25">
      <c r="A52" s="8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row>
    <row r="53" spans="1:32" ht="15.75" x14ac:dyDescent="0.25">
      <c r="A53" s="83" t="str">
        <f>CONCATENATE(A197," ",H53,"%")</f>
        <v>Street Crossings Score: 0%</v>
      </c>
      <c r="B53" s="81"/>
      <c r="C53" s="81"/>
      <c r="D53" s="81"/>
      <c r="E53" s="81"/>
      <c r="F53" s="81"/>
      <c r="G53" s="84">
        <f>Front!M11</f>
        <v>0</v>
      </c>
      <c r="H53" s="87">
        <f>ROUND(G53,1)</f>
        <v>0</v>
      </c>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5.75" x14ac:dyDescent="0.25">
      <c r="A54" s="85" t="str">
        <f>CONCATENATE($A1," ",G198," ",N198,", ",O198,", ",P198,", ",Q198,", ",R198,", ",S198,", ",T198,", ",U198,", ",V198,", ",W198,", ",X198,", ",Y198,", ",Z198,", ",AA198,", ",AB198,", ",AC198)</f>
        <v xml:space="preserve">0 did well with the skills that made up the area(s) of , , , , , , , , , , , , , , , </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row>
    <row r="55" spans="1:32" ht="15.75" x14ac:dyDescent="0.25">
      <c r="A55" s="85" t="str">
        <f>CONCATENATE($A1," ",G199," ",N199,", ",O199,", ",P199,", ",Q199,", ",R199,", ",S199,", ",T199,", ",U199,", ",V199,", ",W199,", ",X199,", ",Y199,", ",Z199,", ",AA199,", ",AB199,", ",AC199)</f>
        <v xml:space="preserve">0 had room for improvement with the skills that made up the area(s) of , , , , , , , , , , , , , , , </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row>
    <row r="56" spans="1:32" ht="15.75" x14ac:dyDescent="0.25">
      <c r="A56" s="85" t="str">
        <f>CONCATENATE($A1," ",G200," ",N200,", ",O200,", ",P200,", ",Q200,", ",R200,", ",S200,", ",T200,", ",U200,", ",V200,", ",W200,", ",X200,", ",Y200,", ",Z200,", ",AA200,", ",AB200,", ",AC200)</f>
        <v xml:space="preserve">0 hadn't had the opportunity to work on the skills in the area(s) of , , , , , , , , , , , , , , , </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row>
    <row r="57" spans="1:32" ht="15.75" x14ac:dyDescent="0.25">
      <c r="A57" s="85" t="str">
        <f>CONCATENATE($A1," ",G201," ",N201,", ",O201,", ",P201,", ",Q201,", ",R201,", ",S201,", ",T201,", ",U201,", ",V201,", ",W201,", ",X201,", ",Y201,", ",Z201,", ",AA201,", ",AB201,", ",AC201)</f>
        <v>0 didn't need the skills in the area(s) of Anticipating Street Crossings, Maintaining Line Of Travel, Maintaining Body Alignment, Re-establishing Body Alignment, Analyzing Intersections, Plus Intersections, T Intersections, Y Intersections, Roundabouts, Significantly Offset Intersections, Atypical Intersections, Newly Developed Intersections, Channelized Right Turn Lanes, Veering, Understanding Drivers’ Perspectives, Pedestrian Signals</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row>
    <row r="58" spans="1:32" ht="15.75" x14ac:dyDescent="0.25">
      <c r="A58" s="8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row>
    <row r="59" spans="1:32" ht="15.75" x14ac:dyDescent="0.25">
      <c r="A59" s="83" t="str">
        <f>CONCATENATE(A214," ",H59,"%")</f>
        <v>Orientation Skills and GPS Score: 0%</v>
      </c>
      <c r="B59" s="81"/>
      <c r="C59" s="81"/>
      <c r="D59" s="81"/>
      <c r="E59" s="81"/>
      <c r="F59" s="81"/>
      <c r="G59" s="84">
        <f>Front!M12</f>
        <v>0</v>
      </c>
      <c r="H59" s="87">
        <f>ROUND(G59,1)</f>
        <v>0</v>
      </c>
      <c r="I59" s="81"/>
      <c r="J59" s="81"/>
      <c r="K59" s="81"/>
      <c r="L59" s="81"/>
      <c r="M59" s="81"/>
      <c r="N59" s="81"/>
      <c r="O59" s="81"/>
      <c r="P59" s="81"/>
      <c r="Q59" s="81"/>
      <c r="R59" s="81"/>
      <c r="S59" s="81"/>
      <c r="T59" s="81"/>
      <c r="U59" s="81"/>
      <c r="V59" s="81"/>
      <c r="W59" s="81"/>
      <c r="X59" s="81"/>
      <c r="Y59" s="81"/>
      <c r="Z59" s="81"/>
      <c r="AA59" s="81"/>
      <c r="AB59" s="81"/>
      <c r="AC59" s="81"/>
      <c r="AD59" s="81"/>
      <c r="AE59" s="81"/>
      <c r="AF59" s="81"/>
    </row>
    <row r="60" spans="1:32" ht="15.75" x14ac:dyDescent="0.25">
      <c r="A60" s="85" t="str">
        <f>CONCATENATE($A1," ",G215," ",N215,", ",O215,", ",P215,", ",Q215,", ",R215,", ",S215,", ",T215,", ",U215,", ",V215,", ",W215)</f>
        <v xml:space="preserve">0 did well with the skills that made up the area(s) of , , , , , , , , , </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2" ht="15.75" x14ac:dyDescent="0.25">
      <c r="A61" s="85" t="str">
        <f>CONCATENATE($A1," ",G216," ",N216,", ",O216,", ",P216,", ",Q216,", ",R216,", ",S216,", ",T216,", ",U216,", ",V216,", ",W216)</f>
        <v xml:space="preserve">0 had room for improvement with the skills that made up the area(s) of , , , , , , , , , </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row>
    <row r="62" spans="1:32" ht="15.75" x14ac:dyDescent="0.25">
      <c r="A62" s="85" t="str">
        <f>CONCATENATE($A1," ",G217," ",N217,", ",O217,", ",P217,", ",Q217,", ",R217,", ",S217,", ",T217,", ",U217,", ",V217,", ",W217)</f>
        <v xml:space="preserve">0 hadn't had the opportunity to work on the skills in the area(s) of , , , , , , , , , </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row>
    <row r="63" spans="1:32" ht="15.75" x14ac:dyDescent="0.25">
      <c r="A63" s="85" t="str">
        <f>CONCATENATE($A1," ",G218," ",N218,", ",O218,", ",P218,", ",Q218,", ",R218,", ",S218,", ",T218,", ",U218,", ",V218,", ",W218)</f>
        <v>0 didn't need the skills in the area(s) of Cardinality, Clues, Landmarks, Indoor Numbering Systems, Outdoor Numbering Systems, Grid System, Divisors And Block Numbering, Transferability, GPS, Maps</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row>
    <row r="64" spans="1:32" ht="15.75" x14ac:dyDescent="0.25">
      <c r="A64" s="85"/>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row>
    <row r="65" spans="1:32" ht="15.75" x14ac:dyDescent="0.25">
      <c r="A65" s="83" t="str">
        <f>CONCATENATE(A225," ",H65,"%")</f>
        <v>Public Transportation Score: 0%</v>
      </c>
      <c r="B65" s="81"/>
      <c r="C65" s="81"/>
      <c r="D65" s="81"/>
      <c r="E65" s="81"/>
      <c r="F65" s="81"/>
      <c r="G65" s="84">
        <f>Front!M13</f>
        <v>0</v>
      </c>
      <c r="H65" s="87">
        <f>ROUND(G65,1)</f>
        <v>0</v>
      </c>
      <c r="I65" s="81"/>
      <c r="J65" s="81"/>
      <c r="K65" s="81"/>
      <c r="L65" s="81"/>
      <c r="M65" s="81"/>
      <c r="N65" s="81"/>
      <c r="O65" s="81"/>
      <c r="P65" s="81"/>
      <c r="Q65" s="81"/>
      <c r="R65" s="81"/>
      <c r="S65" s="81"/>
      <c r="T65" s="81"/>
      <c r="U65" s="81"/>
      <c r="V65" s="81"/>
      <c r="W65" s="81"/>
      <c r="X65" s="81"/>
      <c r="Y65" s="81"/>
      <c r="Z65" s="81"/>
      <c r="AA65" s="81"/>
      <c r="AB65" s="81"/>
      <c r="AC65" s="81"/>
      <c r="AD65" s="81"/>
      <c r="AE65" s="81"/>
      <c r="AF65" s="81"/>
    </row>
    <row r="66" spans="1:32" ht="15.75" x14ac:dyDescent="0.25">
      <c r="A66" s="85" t="str">
        <f>CONCATENATE($A1," ",G226," ",N226,", ",O226,", ",P226,", ",Q226,", ",R226,", ",S226,", ",T226)</f>
        <v xml:space="preserve">0 did well with the skills that made up the area(s) of , , , , , , </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row>
    <row r="67" spans="1:32" ht="15.75" x14ac:dyDescent="0.25">
      <c r="A67" s="85" t="str">
        <f>CONCATENATE($A1," ",G227," ",N227,", ",O227,", ",P227,", ",Q227,", ",R227,", ",S227,", ",T227)</f>
        <v xml:space="preserve">0 had room for improvement with the skills that made up the area(s) of , , , , , , </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row>
    <row r="68" spans="1:32" ht="15.75" x14ac:dyDescent="0.25">
      <c r="A68" s="85" t="str">
        <f>CONCATENATE($A1," ",G228," ",N228,", ",O228,", ",P228,", ",Q228,", ",R228,", ",S228,", ",T228)</f>
        <v xml:space="preserve">0 hadn't had the opportunity to work on the skills in the area(s) of , , , , , , </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row>
    <row r="69" spans="1:32" ht="15.75" x14ac:dyDescent="0.25">
      <c r="A69" s="85" t="str">
        <f>CONCATENATE($A1," ",G229," ",N229,", ",O229,", ",P229,", ",Q229,", ",R229,", ",S229,", ",T229)</f>
        <v>0 didn't need the skills in the area(s) of Identifying Common Public Transportation Options, Intra-City Bus Travel, Inter-City Bus Travel, Taxi/Ride Service, Handi-Ride/Para Transit, Air Travel, Subway/Light Rail</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row>
    <row r="70" spans="1:32" ht="15.75" x14ac:dyDescent="0.25">
      <c r="A70" s="85"/>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row>
    <row r="71" spans="1:32" ht="15.75" x14ac:dyDescent="0.25">
      <c r="A71" s="83" t="str">
        <f>CONCATENATE(A233," ",H71,"%")</f>
        <v>Atypical O&amp;M Score: 0%</v>
      </c>
      <c r="B71" s="81"/>
      <c r="C71" s="81"/>
      <c r="D71" s="81"/>
      <c r="E71" s="81"/>
      <c r="F71" s="81"/>
      <c r="G71" s="84">
        <f>Front!M14</f>
        <v>0</v>
      </c>
      <c r="H71" s="87">
        <f>ROUND(G71,1)</f>
        <v>0</v>
      </c>
      <c r="I71" s="81"/>
      <c r="J71" s="81"/>
      <c r="K71" s="81"/>
      <c r="L71" s="81"/>
      <c r="M71" s="81"/>
      <c r="N71" s="81"/>
      <c r="O71" s="81"/>
      <c r="P71" s="81"/>
      <c r="Q71" s="81"/>
      <c r="R71" s="81"/>
      <c r="S71" s="81"/>
      <c r="T71" s="81"/>
      <c r="U71" s="81"/>
      <c r="V71" s="81"/>
      <c r="W71" s="81"/>
      <c r="X71" s="81"/>
      <c r="Y71" s="81"/>
      <c r="Z71" s="81"/>
      <c r="AA71" s="81"/>
      <c r="AB71" s="81"/>
      <c r="AC71" s="81"/>
      <c r="AD71" s="81"/>
      <c r="AE71" s="81"/>
      <c r="AF71" s="81"/>
    </row>
    <row r="72" spans="1:32" ht="15.75" x14ac:dyDescent="0.25">
      <c r="A72" s="85" t="str">
        <f>CONCATENATE($A1," ",G234," ",N234,", ",O234,", ",P234,", ",Q234)</f>
        <v xml:space="preserve">0 did well with the skills that made up the area(s) of , , , </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row>
    <row r="73" spans="1:32" ht="15.75" x14ac:dyDescent="0.25">
      <c r="A73" s="85" t="str">
        <f>CONCATENATE($A1," ",G235," ",N235,", ",O235,", ",P235,", ",Q235)</f>
        <v xml:space="preserve">0 had room for improvement with the skills that made up the area(s) of , , , </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row>
    <row r="74" spans="1:32" ht="15.75" x14ac:dyDescent="0.25">
      <c r="A74" s="85" t="str">
        <f>CONCATENATE($A1," ",G236," ",N236,", ",O236,", ",P236,", ",Q236)</f>
        <v xml:space="preserve">0 hadn't had the opportunity to work on the skills in the area(s) of , , , </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row>
    <row r="75" spans="1:32" ht="15.75" x14ac:dyDescent="0.25">
      <c r="A75" s="85" t="str">
        <f>CONCATENATE($A1," ",G237," ",N237,", ",O237,", ",P237,", ",Q237)</f>
        <v>0 didn't need the skills in the area(s) of Fences, Fields (Urban), Parks/Playgrounds, Inclement Weather</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row>
    <row r="76" spans="1:32" ht="15.75" x14ac:dyDescent="0.25">
      <c r="A76" s="85"/>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15.75" x14ac:dyDescent="0.25">
      <c r="A77" s="83" t="str">
        <f>CONCATENATE(A238," ",H77,"%")</f>
        <v>Rural Travel Score: 0%</v>
      </c>
      <c r="B77" s="81"/>
      <c r="C77" s="81"/>
      <c r="D77" s="81"/>
      <c r="E77" s="81"/>
      <c r="F77" s="81"/>
      <c r="G77" s="84">
        <f>Front!M15</f>
        <v>0</v>
      </c>
      <c r="H77" s="87">
        <f>ROUND(G77,1)</f>
        <v>0</v>
      </c>
      <c r="I77" s="81"/>
      <c r="J77" s="81"/>
      <c r="K77" s="81"/>
      <c r="L77" s="81"/>
      <c r="M77" s="81"/>
      <c r="N77" s="81"/>
      <c r="O77" s="81"/>
      <c r="P77" s="81"/>
      <c r="Q77" s="81"/>
      <c r="R77" s="81"/>
      <c r="S77" s="81"/>
      <c r="T77" s="81"/>
      <c r="U77" s="81"/>
      <c r="V77" s="81"/>
      <c r="W77" s="81"/>
      <c r="X77" s="81"/>
      <c r="Y77" s="81"/>
      <c r="Z77" s="81"/>
      <c r="AA77" s="81"/>
      <c r="AB77" s="81"/>
      <c r="AC77" s="81"/>
      <c r="AD77" s="81"/>
      <c r="AE77" s="81"/>
      <c r="AF77" s="81"/>
    </row>
    <row r="78" spans="1:32" ht="15.75" x14ac:dyDescent="0.25">
      <c r="A78" s="85" t="str">
        <f>CONCATENATE($A1," ",G239," ",N239,", ",O239,", ",P239,", ",Q239,", ",R239)</f>
        <v xml:space="preserve">0 did well with the skills that made up the area(s) of , , , , </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row>
    <row r="79" spans="1:32" ht="15.75" x14ac:dyDescent="0.25">
      <c r="A79" s="85" t="str">
        <f>CONCATENATE($A1," ",G240," ",N240,", ",O240,", ",P240,", ",Q240,", ",R240)</f>
        <v xml:space="preserve">0 had room for improvement with the skills that made up the area(s) of , , , , </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row>
    <row r="80" spans="1:32" ht="15.75" x14ac:dyDescent="0.25">
      <c r="A80" s="85" t="str">
        <f>CONCATENATE($A1," ",G241," ",N241,", ",O241,", ",P241,", ",Q241,", ",R241)</f>
        <v xml:space="preserve">0 hadn't had the opportunity to work on the skills in the area(s) of , , , , </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32" ht="15.75" x14ac:dyDescent="0.25">
      <c r="A81" s="85" t="str">
        <f>CONCATENATE($A1," ",G242," ",N242,", ",O242,", ",P242,", ",Q242,", ",R242)</f>
        <v>0 didn't need the skills in the area(s) of Understanding Unique Dangers Related To Rural Travel, Walking Along Rural Roads, Ditches/Arroyos, Identifying And Going Around Items In Rural Areas, Rural Street Crossings</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row>
    <row r="82" spans="1:32" ht="15.75" x14ac:dyDescent="0.25">
      <c r="A82" s="8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row>
    <row r="83" spans="1:32" ht="15.75" x14ac:dyDescent="0.25">
      <c r="A83" s="83" t="str">
        <f>CONCATENATE(A244," ",H83,"%")</f>
        <v>Vision Specific O&amp;M Skills Score: 0%</v>
      </c>
      <c r="B83" s="81"/>
      <c r="C83" s="81"/>
      <c r="D83" s="81"/>
      <c r="E83" s="81"/>
      <c r="F83" s="81"/>
      <c r="G83" s="84">
        <f>Front!M16</f>
        <v>0</v>
      </c>
      <c r="H83" s="87">
        <f>ROUND(G83,1)</f>
        <v>0</v>
      </c>
      <c r="I83" s="81"/>
      <c r="J83" s="81"/>
      <c r="K83" s="81"/>
      <c r="L83" s="81"/>
      <c r="M83" s="81"/>
      <c r="N83" s="81"/>
      <c r="O83" s="81"/>
      <c r="P83" s="81"/>
      <c r="Q83" s="81"/>
      <c r="R83" s="81"/>
      <c r="S83" s="81"/>
      <c r="T83" s="81"/>
      <c r="U83" s="81"/>
      <c r="V83" s="81"/>
      <c r="W83" s="81"/>
      <c r="X83" s="81"/>
      <c r="Y83" s="81"/>
      <c r="Z83" s="81"/>
      <c r="AA83" s="81"/>
      <c r="AB83" s="81"/>
      <c r="AC83" s="81"/>
      <c r="AD83" s="81"/>
      <c r="AE83" s="81"/>
      <c r="AF83" s="81"/>
    </row>
    <row r="84" spans="1:32" ht="15.75" x14ac:dyDescent="0.25">
      <c r="A84" s="85" t="str">
        <f>CONCATENATE($A1," ",G245," ",N245,", ",O245,", ",P245,", ",Q245,", ",R245)</f>
        <v xml:space="preserve">0 did well with the skills that made up the area(s) of , , , , </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row>
    <row r="85" spans="1:32" ht="15.75" x14ac:dyDescent="0.25">
      <c r="A85" s="85" t="str">
        <f>CONCATENATE($A1," ",G246," ",N246,", ",O246,", ",P246,", ",Q246,", ",R246)</f>
        <v xml:space="preserve">0 had room for improvement with the skills that made up the area(s) of , , , , </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row>
    <row r="86" spans="1:32" ht="15.75" x14ac:dyDescent="0.25">
      <c r="A86" s="85" t="str">
        <f>CONCATENATE($A1," ",G247," ",N247,", ",O247,", ",P247,", ",Q247,", ",R247)</f>
        <v xml:space="preserve">0 hadn't had the opportunity to work on the skills in the area(s) of , , , , </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row>
    <row r="87" spans="1:32" ht="15.75" x14ac:dyDescent="0.25">
      <c r="A87" s="85" t="str">
        <f>CONCATENATE($A1," ",G248," ",N248,", ",O248,", ",P248,", ",Q248,", ",R248)</f>
        <v>0 didn't need the skills in the area(s) of Scanning Materials, Scanning Environments, Magnifiers And CCTVs, Monoculars, Visual Traveling</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row>
    <row r="88" spans="1:32" ht="15.75" x14ac:dyDescent="0.25">
      <c r="A88" s="85"/>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row>
    <row r="89" spans="1:32" ht="15.75" x14ac:dyDescent="0.25">
      <c r="A89" s="83" t="str">
        <f>CONCATENATE(A250," ",H89,"%")</f>
        <v>Community Score: 0%</v>
      </c>
      <c r="B89" s="81"/>
      <c r="C89" s="81"/>
      <c r="D89" s="81"/>
      <c r="E89" s="81"/>
      <c r="F89" s="81"/>
      <c r="G89" s="84">
        <f>Front!M17</f>
        <v>0</v>
      </c>
      <c r="H89" s="87">
        <f>ROUND(G89,1)</f>
        <v>0</v>
      </c>
      <c r="I89" s="81"/>
      <c r="J89" s="81"/>
      <c r="K89" s="81"/>
      <c r="L89" s="81"/>
      <c r="M89" s="81"/>
      <c r="N89" s="81"/>
      <c r="O89" s="81"/>
      <c r="P89" s="81"/>
      <c r="Q89" s="81"/>
      <c r="R89" s="81"/>
      <c r="S89" s="81"/>
      <c r="T89" s="81"/>
      <c r="U89" s="81"/>
      <c r="V89" s="81"/>
      <c r="W89" s="81"/>
      <c r="X89" s="81"/>
      <c r="Y89" s="81"/>
      <c r="Z89" s="81"/>
      <c r="AA89" s="81"/>
      <c r="AB89" s="81"/>
      <c r="AC89" s="81"/>
      <c r="AD89" s="81"/>
      <c r="AE89" s="81"/>
      <c r="AF89" s="81"/>
    </row>
    <row r="90" spans="1:32" ht="15.75" x14ac:dyDescent="0.25">
      <c r="A90" s="85" t="str">
        <f>CONCATENATE($A1," ",G251," ",N251,", ",O251,", ",P251,", ",Q251,", ",R251)</f>
        <v xml:space="preserve">0 did well with the skills that made up the area(s) of , , , , </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row>
    <row r="91" spans="1:32" ht="15.75" x14ac:dyDescent="0.25">
      <c r="A91" s="85" t="str">
        <f>CONCATENATE($A1," ",G252," ",N252,", ",O252,", ",P252,", ",Q252,", ",R252)</f>
        <v xml:space="preserve">0 had room for improvement with the skills that made up the area(s) of , , , , </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row>
    <row r="92" spans="1:32" ht="15.75" x14ac:dyDescent="0.25">
      <c r="A92" s="85" t="str">
        <f>CONCATENATE($A1," ",G253," ",N253,", ",O253,", ",P253,", ",Q253,", ",R253)</f>
        <v xml:space="preserve">0 hadn't had the opportunity to work on the skills in the area(s) of , , , , </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row>
    <row r="93" spans="1:32" ht="15.75" x14ac:dyDescent="0.25">
      <c r="A93" s="85" t="str">
        <f>CONCATENATE($A1," ",G254," ",N254,", ",O254,", ",P254,", ",Q254,", ",R254)</f>
        <v>0 didn't need the skills in the area(s) of Comparison Shopping From Home, Stores, Fast Food Restaurants, Cafeteria Restaurants, Sit Down Restaurants</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row>
    <row r="94" spans="1:32" ht="15.75" x14ac:dyDescent="0.25">
      <c r="A94" s="85"/>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row>
    <row r="95" spans="1:32" ht="15.75" x14ac:dyDescent="0.25">
      <c r="A95" s="83" t="s">
        <v>860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row>
    <row r="96" spans="1:32" ht="15.75" x14ac:dyDescent="0.25">
      <c r="A96" s="85" t="str">
        <f>CONCATENATE(A1," ",G259," ",K3," ",H259)</f>
        <v>0 demonstrated 0 of the skills needed to travel independently as an adult.</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row>
    <row r="97" spans="1:32" ht="15.75" x14ac:dyDescent="0.25">
      <c r="A97" s="85" t="str">
        <f>CONCATENATE($A1," ",G260," ",N260,", ",O260,", ",P260,", ",Q260,", ",R260,", ",S260,", ",T260,", ",U260,", ",V260,", ",W260,", ",X260,", ",Y260,", ",Z260,", ",AA260,", ",AB260)</f>
        <v xml:space="preserve">0 did well with the skills that made up the domain(s) of , , , , , , , , , , , , , , </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row>
    <row r="98" spans="1:32" ht="15.75" x14ac:dyDescent="0.25">
      <c r="A98" s="85" t="str">
        <f>CONCATENATE($A1," ",G261," ",N261,", ",O261,", ",P261,", ",Q261,", ",R261,", ",S261,", ",T261,", ",U261,", ",V261,", ",W261,", ",X261,", ",Y261,", ",Z261,", ",AA261,", ",AB261)</f>
        <v xml:space="preserve">0 had room for improvement with the skills that made up the domain(s) of , , , , , , , , , , , , , , </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row>
    <row r="99" spans="1:32" ht="15.75" x14ac:dyDescent="0.25">
      <c r="A99" s="85" t="str">
        <f>CONCATENATE($A1," ",G262," ",N262,", ",O262,", ",P262,", ",Q262,", ",R262,", ",S262,", ",T262,", ",U262,", ",V262,", ",W262,", ",X262,", ",Y262,", ",Z262,", ",AA262,", ",AB262)</f>
        <v xml:space="preserve">0 hadn't had the opportunity to work on the skills that made up the domain(s) of , , , , , , , , , , , , , , </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row>
    <row r="100" spans="1:32" ht="15.75" x14ac:dyDescent="0.25">
      <c r="A100" s="85" t="str">
        <f>CONCATENATE($A1," ",G263," ",N263,", ",O263,", ",P263,", ",Q263,", ",R263,", ",S263,", ",T263,", ",U263,", ",V263,", ",W263,", ",X263,", ",Y263,", ",Z263,", ",AA263,", ",AB263)</f>
        <v xml:space="preserve">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row>
    <row r="101" spans="1:32" ht="15.75"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row>
    <row r="102" spans="1:32" ht="15.75"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row>
    <row r="103" spans="1:32" ht="15.75"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row>
    <row r="104" spans="1:32" ht="15.75"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15.75"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row>
    <row r="106" spans="1:32" ht="15.75"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row>
    <row r="107" spans="1:32" ht="15.75"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row>
    <row r="108" spans="1:32" ht="15.75"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row>
    <row r="109" spans="1:32" ht="15.75"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row>
    <row r="110" spans="1:32" ht="15.75" x14ac:dyDescent="0.25">
      <c r="A110" s="84" t="s">
        <v>863</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row>
    <row r="111" spans="1:32" ht="15.75" x14ac:dyDescent="0.25">
      <c r="A111" s="85" t="str">
        <f>CONCATENATE($A97," ",A98," ",A99,", ",A100)</f>
        <v xml:space="preserve">0 did well with the skills that made up the domain(s) of , , , , , , , , , , , , , ,  0 had room for improvement with the skills that made up the domain(s) of , , , , , , , , , , , , , ,  0 hadn't had the opportunity to work on the skills that made up the domain(s) of , , , , , , , , , , , , , , , 0 had no need for the skills that made up the domain(s) of Concepts, Movement, Single Room O&amp;M, Indoor O&amp;M, Self Protection, Guided Travel, Cane Skills, Sidewalk Travel, Street Crossings, Orientation Skills &amp; GPS, Public Transportation, Atypical O&amp;M, Rural Travel, Vision Specific O&amp;M Skills, Community </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row>
    <row r="112" spans="1:32" ht="15.75"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row>
    <row r="113" spans="1:32" ht="15.75" x14ac:dyDescent="0.25">
      <c r="A113" s="84" t="s">
        <v>864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row>
    <row r="114" spans="1:32" ht="15.75" x14ac:dyDescent="0.25">
      <c r="A114" s="85" t="str">
        <f>A97</f>
        <v xml:space="preserve">0 did well with the skills that made up the domain(s) of , , , , , , , , , , , , , , </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5.75"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row>
    <row r="116" spans="1:32" ht="15.75" x14ac:dyDescent="0.25">
      <c r="A116" s="84" t="s">
        <v>865</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row>
    <row r="117" spans="1:32" ht="15.75" x14ac:dyDescent="0.25">
      <c r="A117" s="85" t="str">
        <f>A98</f>
        <v xml:space="preserve">0 had room for improvement with the skills that made up the domain(s) of , , , , , , , , , , , , , , </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row>
    <row r="118" spans="1:32" ht="15.75"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row>
    <row r="119" spans="1:32" ht="15.75" x14ac:dyDescent="0.25">
      <c r="A119" s="84" t="s">
        <v>101</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row>
    <row r="120" spans="1:32" ht="15.75" x14ac:dyDescent="0.25">
      <c r="A120" s="85" t="str">
        <f>CONCATENATE($A1," ",A276," ",K3,"% ",A277," ",(ROUNDUP(K3+5,0)),"% ",A278)</f>
        <v>0 will demonstrate improved skills in Orientation &amp; Mobility by increasing the score on the O&amp;M Inventory from 0% to a minimum of 5% by the next annual IEP date.</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row>
    <row r="121" spans="1:32" ht="15.75"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row>
    <row r="122" spans="1:32" ht="15.75"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row>
    <row r="123" spans="1:32" ht="15.75"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row>
    <row r="124" spans="1:32" ht="15.75"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row>
    <row r="125" spans="1:32" ht="15.75" x14ac:dyDescent="0.25">
      <c r="A125" s="84" t="s">
        <v>869</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row>
    <row r="126" spans="1:32" ht="15.75" x14ac:dyDescent="0.25">
      <c r="A126" s="85" t="str">
        <f>CONCATENATE(A279,A280," ",$A1," ",A281," ",Q12,"% ",A282," ",Q13,"% ",A283," ",R13,"% ",A284," ",S13,"%. ",A1," ",A285," ",A286,", ",A287,", ",A288,", ",A289,", ",A290,", ",A291,", ",A292,", ",A293,", ",A294,", ",A295,", ",A296,", ",A297,", ",A298,", ",A299,", ",A300)</f>
        <v xml:space="preserve">Please see the attached chart. Over the previous grading period 0 increased the score on the O&amp;M Inventory from 0% to 0% and is now 0% of the way to the goal of 1%. 0 made gains in the domain(s) of , , , , , , , , , , , , , , </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row>
    <row r="127" spans="1:32" ht="15.75"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row>
    <row r="128" spans="1:32" ht="15.75" x14ac:dyDescent="0.25">
      <c r="A128" s="94"/>
      <c r="B128" s="94"/>
      <c r="C128" s="94"/>
      <c r="D128" s="94"/>
      <c r="E128" s="94"/>
      <c r="F128" s="94"/>
      <c r="G128" s="94"/>
      <c r="H128" s="94"/>
      <c r="I128" s="94"/>
      <c r="J128" s="94"/>
      <c r="K128" s="94"/>
      <c r="L128" s="94"/>
      <c r="M128" s="94"/>
      <c r="N128" s="94"/>
      <c r="O128" s="94"/>
      <c r="P128" s="94"/>
      <c r="Q128" s="94"/>
      <c r="R128" s="94"/>
      <c r="S128" s="94"/>
      <c r="T128" s="94"/>
      <c r="U128" s="81"/>
      <c r="V128" s="81"/>
      <c r="W128" s="81"/>
      <c r="X128" s="81"/>
      <c r="Y128" s="81"/>
      <c r="Z128" s="81"/>
      <c r="AA128" s="81"/>
      <c r="AB128" s="81"/>
      <c r="AC128" s="81"/>
      <c r="AD128" s="81"/>
      <c r="AE128" s="81"/>
      <c r="AF128" s="81"/>
    </row>
    <row r="129" spans="1:32" ht="15.75" x14ac:dyDescent="0.25">
      <c r="A129" s="94"/>
      <c r="B129" s="94"/>
      <c r="C129" s="94"/>
      <c r="D129" s="94"/>
      <c r="E129" s="94"/>
      <c r="F129" s="94"/>
      <c r="G129" s="94"/>
      <c r="H129" s="94"/>
      <c r="I129" s="94"/>
      <c r="J129" s="94"/>
      <c r="K129" s="94"/>
      <c r="L129" s="94"/>
      <c r="M129" s="94"/>
      <c r="N129" s="94"/>
      <c r="O129" s="94"/>
      <c r="P129" s="94"/>
      <c r="Q129" s="94"/>
      <c r="R129" s="94"/>
      <c r="S129" s="94"/>
      <c r="T129" s="94"/>
      <c r="U129" s="81"/>
      <c r="V129" s="81"/>
      <c r="W129" s="81"/>
      <c r="X129" s="81"/>
      <c r="Y129" s="81"/>
      <c r="Z129" s="81"/>
      <c r="AA129" s="81"/>
      <c r="AB129" s="81"/>
      <c r="AC129" s="81"/>
      <c r="AD129" s="81"/>
      <c r="AE129" s="81"/>
      <c r="AF129" s="81"/>
    </row>
    <row r="130" spans="1:32" ht="15.75" x14ac:dyDescent="0.25">
      <c r="A130" s="94"/>
      <c r="B130" s="94"/>
      <c r="C130" s="94"/>
      <c r="D130" s="94"/>
      <c r="E130" s="94"/>
      <c r="F130" s="94"/>
      <c r="G130" s="94"/>
      <c r="H130" s="94"/>
      <c r="I130" s="94"/>
      <c r="J130" s="94"/>
      <c r="K130" s="94"/>
      <c r="L130" s="94"/>
      <c r="M130" s="94"/>
      <c r="N130" s="94"/>
      <c r="O130" s="94"/>
      <c r="P130" s="94"/>
      <c r="Q130" s="94"/>
      <c r="R130" s="94"/>
      <c r="S130" s="94"/>
      <c r="T130" s="94"/>
      <c r="U130" s="81"/>
      <c r="V130" s="81"/>
      <c r="W130" s="81"/>
      <c r="X130" s="81"/>
      <c r="Y130" s="81"/>
      <c r="Z130" s="81"/>
      <c r="AA130" s="81"/>
      <c r="AB130" s="81"/>
      <c r="AC130" s="81"/>
      <c r="AD130" s="81"/>
      <c r="AE130" s="81"/>
      <c r="AF130" s="81"/>
    </row>
    <row r="131" spans="1:32" ht="15.75" x14ac:dyDescent="0.25">
      <c r="A131" s="94"/>
      <c r="B131" s="94"/>
      <c r="C131" s="94"/>
      <c r="D131" s="94"/>
      <c r="E131" s="94"/>
      <c r="F131" s="94"/>
      <c r="G131" s="94"/>
      <c r="H131" s="94"/>
      <c r="I131" s="94"/>
      <c r="J131" s="94"/>
      <c r="K131" s="94"/>
      <c r="L131" s="94"/>
      <c r="M131" s="94"/>
      <c r="N131" s="94"/>
      <c r="O131" s="94"/>
      <c r="P131" s="94"/>
      <c r="Q131" s="94"/>
      <c r="R131" s="94"/>
      <c r="S131" s="94"/>
      <c r="T131" s="94"/>
      <c r="U131" s="81"/>
      <c r="V131" s="81"/>
      <c r="W131" s="81"/>
      <c r="X131" s="81"/>
      <c r="Y131" s="81"/>
      <c r="Z131" s="81"/>
      <c r="AA131" s="81"/>
      <c r="AB131" s="81"/>
      <c r="AC131" s="81"/>
      <c r="AD131" s="81"/>
      <c r="AE131" s="81"/>
      <c r="AF131" s="81"/>
    </row>
    <row r="132" spans="1:32" ht="15.75" x14ac:dyDescent="0.25">
      <c r="A132" s="94"/>
      <c r="B132" s="94"/>
      <c r="C132" s="94"/>
      <c r="D132" s="94"/>
      <c r="E132" s="94"/>
      <c r="F132" s="94"/>
      <c r="G132" s="94"/>
      <c r="H132" s="94"/>
      <c r="I132" s="94"/>
      <c r="J132" s="94"/>
      <c r="K132" s="94"/>
      <c r="L132" s="94"/>
      <c r="M132" s="94"/>
      <c r="N132" s="94"/>
      <c r="O132" s="94"/>
      <c r="P132" s="94"/>
      <c r="Q132" s="94"/>
      <c r="R132" s="94"/>
      <c r="S132" s="94"/>
      <c r="T132" s="94"/>
      <c r="U132" s="81"/>
      <c r="V132" s="81"/>
      <c r="W132" s="81"/>
      <c r="X132" s="81"/>
      <c r="Y132" s="81"/>
      <c r="Z132" s="81"/>
      <c r="AA132" s="81"/>
      <c r="AB132" s="81"/>
      <c r="AC132" s="81"/>
      <c r="AD132" s="81"/>
      <c r="AE132" s="81"/>
      <c r="AF132" s="81"/>
    </row>
    <row r="133" spans="1:32" ht="15.75" x14ac:dyDescent="0.25">
      <c r="A133" s="94"/>
      <c r="B133" s="94"/>
      <c r="C133" s="94"/>
      <c r="D133" s="94"/>
      <c r="E133" s="94"/>
      <c r="F133" s="94"/>
      <c r="G133" s="94"/>
      <c r="H133" s="94"/>
      <c r="I133" s="94"/>
      <c r="J133" s="94"/>
      <c r="K133" s="94"/>
      <c r="L133" s="94"/>
      <c r="M133" s="94"/>
      <c r="N133" s="94"/>
      <c r="O133" s="94"/>
      <c r="P133" s="94"/>
      <c r="Q133" s="94"/>
      <c r="R133" s="94"/>
      <c r="S133" s="94"/>
      <c r="T133" s="94"/>
      <c r="U133" s="81"/>
      <c r="V133" s="81"/>
      <c r="W133" s="81"/>
      <c r="X133" s="81"/>
      <c r="Y133" s="81"/>
      <c r="Z133" s="81"/>
      <c r="AA133" s="81"/>
      <c r="AB133" s="81"/>
      <c r="AC133" s="81"/>
      <c r="AD133" s="81"/>
      <c r="AE133" s="81"/>
      <c r="AF133" s="81"/>
    </row>
    <row r="134" spans="1:32" ht="15.75" x14ac:dyDescent="0.25">
      <c r="A134" s="94"/>
      <c r="B134" s="94"/>
      <c r="C134" s="94"/>
      <c r="D134" s="94"/>
      <c r="E134" s="94"/>
      <c r="F134" s="94"/>
      <c r="G134" s="94"/>
      <c r="H134" s="94"/>
      <c r="I134" s="94"/>
      <c r="J134" s="94"/>
      <c r="K134" s="94"/>
      <c r="L134" s="94"/>
      <c r="M134" s="94"/>
      <c r="N134" s="94"/>
      <c r="O134" s="94"/>
      <c r="P134" s="94"/>
      <c r="Q134" s="94"/>
      <c r="R134" s="94"/>
      <c r="S134" s="94"/>
      <c r="T134" s="94"/>
      <c r="U134" s="81"/>
      <c r="V134" s="81"/>
      <c r="W134" s="81"/>
      <c r="X134" s="81"/>
      <c r="Y134" s="81"/>
      <c r="Z134" s="81"/>
      <c r="AA134" s="81"/>
      <c r="AB134" s="81"/>
      <c r="AC134" s="81"/>
      <c r="AD134" s="81"/>
      <c r="AE134" s="81"/>
      <c r="AF134" s="81"/>
    </row>
    <row r="135" spans="1:32" ht="15.75" x14ac:dyDescent="0.25">
      <c r="A135" s="94"/>
      <c r="B135" s="94"/>
      <c r="C135" s="94"/>
      <c r="D135" s="94"/>
      <c r="E135" s="94"/>
      <c r="F135" s="94"/>
      <c r="G135" s="94"/>
      <c r="H135" s="94"/>
      <c r="I135" s="94"/>
      <c r="J135" s="94"/>
      <c r="K135" s="94"/>
      <c r="L135" s="94"/>
      <c r="M135" s="94"/>
      <c r="N135" s="94"/>
      <c r="O135" s="94"/>
      <c r="P135" s="94"/>
      <c r="Q135" s="94"/>
      <c r="R135" s="94"/>
      <c r="S135" s="94"/>
      <c r="T135" s="94"/>
      <c r="U135" s="81"/>
      <c r="V135" s="81"/>
      <c r="W135" s="81"/>
      <c r="X135" s="81"/>
      <c r="Y135" s="81"/>
      <c r="Z135" s="81"/>
      <c r="AA135" s="81"/>
      <c r="AB135" s="81"/>
      <c r="AC135" s="81"/>
      <c r="AD135" s="81"/>
      <c r="AE135" s="81"/>
      <c r="AF135" s="81"/>
    </row>
    <row r="136" spans="1:32" ht="15.75" x14ac:dyDescent="0.25">
      <c r="A136" s="94"/>
      <c r="B136" s="94"/>
      <c r="C136" s="94"/>
      <c r="D136" s="94"/>
      <c r="E136" s="94"/>
      <c r="F136" s="94"/>
      <c r="G136" s="94"/>
      <c r="H136" s="94"/>
      <c r="I136" s="94"/>
      <c r="J136" s="94"/>
      <c r="K136" s="94"/>
      <c r="L136" s="94"/>
      <c r="M136" s="94"/>
      <c r="N136" s="94"/>
      <c r="O136" s="94"/>
      <c r="P136" s="94"/>
      <c r="Q136" s="94"/>
      <c r="R136" s="94"/>
      <c r="S136" s="94"/>
      <c r="T136" s="94"/>
      <c r="U136" s="81"/>
      <c r="V136" s="81"/>
      <c r="W136" s="81"/>
      <c r="X136" s="81"/>
      <c r="Y136" s="81"/>
      <c r="Z136" s="81"/>
      <c r="AA136" s="81"/>
      <c r="AB136" s="81"/>
      <c r="AC136" s="81"/>
      <c r="AD136" s="81"/>
      <c r="AE136" s="81"/>
      <c r="AF136" s="81"/>
    </row>
    <row r="137" spans="1:32" ht="15.75" x14ac:dyDescent="0.25">
      <c r="A137" s="94"/>
      <c r="B137" s="94"/>
      <c r="C137" s="94"/>
      <c r="D137" s="94"/>
      <c r="E137" s="94"/>
      <c r="F137" s="94"/>
      <c r="G137" s="94"/>
      <c r="H137" s="94"/>
      <c r="I137" s="94"/>
      <c r="J137" s="94"/>
      <c r="K137" s="94"/>
      <c r="L137" s="94"/>
      <c r="M137" s="94"/>
      <c r="N137" s="94"/>
      <c r="O137" s="94"/>
      <c r="P137" s="94"/>
      <c r="Q137" s="94"/>
      <c r="R137" s="94"/>
      <c r="S137" s="94"/>
      <c r="T137" s="94"/>
      <c r="U137" s="81"/>
      <c r="V137" s="81"/>
      <c r="W137" s="81"/>
      <c r="X137" s="81"/>
      <c r="Y137" s="81"/>
      <c r="Z137" s="81"/>
      <c r="AA137" s="81"/>
      <c r="AB137" s="81"/>
      <c r="AC137" s="81"/>
      <c r="AD137" s="81"/>
      <c r="AE137" s="81"/>
      <c r="AF137" s="81"/>
    </row>
    <row r="138" spans="1:32" ht="15.75" x14ac:dyDescent="0.25">
      <c r="A138" s="94"/>
      <c r="B138" s="94"/>
      <c r="C138" s="94"/>
      <c r="D138" s="94"/>
      <c r="E138" s="94"/>
      <c r="F138" s="94"/>
      <c r="G138" s="94"/>
      <c r="H138" s="94"/>
      <c r="I138" s="94"/>
      <c r="J138" s="94"/>
      <c r="K138" s="94"/>
      <c r="L138" s="94"/>
      <c r="M138" s="94"/>
      <c r="N138" s="94"/>
      <c r="O138" s="94"/>
      <c r="P138" s="94"/>
      <c r="Q138" s="94"/>
      <c r="R138" s="94"/>
      <c r="S138" s="94"/>
      <c r="T138" s="94"/>
      <c r="U138" s="81"/>
      <c r="V138" s="81"/>
      <c r="W138" s="81"/>
      <c r="X138" s="81"/>
      <c r="Y138" s="81"/>
      <c r="Z138" s="81"/>
      <c r="AA138" s="81"/>
      <c r="AB138" s="81"/>
      <c r="AC138" s="81"/>
      <c r="AD138" s="81"/>
      <c r="AE138" s="81"/>
      <c r="AF138" s="81"/>
    </row>
    <row r="139" spans="1:32" ht="15.75" x14ac:dyDescent="0.25">
      <c r="A139" s="94"/>
      <c r="B139" s="94"/>
      <c r="C139" s="94"/>
      <c r="D139" s="94"/>
      <c r="E139" s="94"/>
      <c r="F139" s="94"/>
      <c r="G139" s="94"/>
      <c r="H139" s="94"/>
      <c r="I139" s="94"/>
      <c r="J139" s="94"/>
      <c r="K139" s="94"/>
      <c r="L139" s="94"/>
      <c r="M139" s="94"/>
      <c r="N139" s="94"/>
      <c r="O139" s="94"/>
      <c r="P139" s="94"/>
      <c r="Q139" s="94"/>
      <c r="R139" s="94"/>
      <c r="S139" s="94"/>
      <c r="T139" s="94"/>
      <c r="U139" s="81"/>
      <c r="V139" s="81"/>
      <c r="W139" s="81"/>
      <c r="X139" s="81"/>
      <c r="Y139" s="81"/>
      <c r="Z139" s="81"/>
      <c r="AA139" s="81"/>
      <c r="AB139" s="81"/>
      <c r="AC139" s="81"/>
      <c r="AD139" s="81"/>
      <c r="AE139" s="81"/>
      <c r="AF139" s="81"/>
    </row>
    <row r="140" spans="1:32" ht="15.75" x14ac:dyDescent="0.25">
      <c r="A140" s="94"/>
      <c r="B140" s="94"/>
      <c r="C140" s="94"/>
      <c r="D140" s="94"/>
      <c r="E140" s="94"/>
      <c r="F140" s="94"/>
      <c r="G140" s="94"/>
      <c r="H140" s="94"/>
      <c r="I140" s="94"/>
      <c r="J140" s="94"/>
      <c r="K140" s="94"/>
      <c r="L140" s="94"/>
      <c r="M140" s="94"/>
      <c r="N140" s="94"/>
      <c r="O140" s="94"/>
      <c r="P140" s="94"/>
      <c r="Q140" s="94"/>
      <c r="R140" s="94"/>
      <c r="S140" s="94"/>
      <c r="T140" s="94"/>
      <c r="U140" s="81"/>
      <c r="V140" s="81"/>
      <c r="W140" s="81"/>
      <c r="X140" s="81"/>
      <c r="Y140" s="81"/>
      <c r="Z140" s="81"/>
      <c r="AA140" s="81"/>
      <c r="AB140" s="81"/>
      <c r="AC140" s="81"/>
      <c r="AD140" s="81"/>
      <c r="AE140" s="81"/>
      <c r="AF140" s="81"/>
    </row>
    <row r="141" spans="1:32" ht="15.75" x14ac:dyDescent="0.25">
      <c r="A141" s="94"/>
      <c r="B141" s="94"/>
      <c r="C141" s="94"/>
      <c r="D141" s="94"/>
      <c r="E141" s="94"/>
      <c r="F141" s="94"/>
      <c r="G141" s="94"/>
      <c r="H141" s="94"/>
      <c r="I141" s="94"/>
      <c r="J141" s="94"/>
      <c r="K141" s="94"/>
      <c r="L141" s="94"/>
      <c r="M141" s="94"/>
      <c r="N141" s="94"/>
      <c r="O141" s="94"/>
      <c r="P141" s="94"/>
      <c r="Q141" s="94"/>
      <c r="R141" s="94"/>
      <c r="S141" s="94"/>
      <c r="T141" s="94"/>
      <c r="U141" s="81"/>
      <c r="V141" s="81"/>
      <c r="W141" s="81"/>
      <c r="X141" s="81"/>
      <c r="Y141" s="81"/>
      <c r="Z141" s="81"/>
      <c r="AA141" s="81"/>
      <c r="AB141" s="81"/>
      <c r="AC141" s="81"/>
      <c r="AD141" s="81"/>
      <c r="AE141" s="81"/>
      <c r="AF141" s="81"/>
    </row>
    <row r="142" spans="1:32" ht="15.75" x14ac:dyDescent="0.25">
      <c r="A142" s="94"/>
      <c r="B142" s="94"/>
      <c r="C142" s="94"/>
      <c r="D142" s="94"/>
      <c r="E142" s="94"/>
      <c r="F142" s="94"/>
      <c r="G142" s="94"/>
      <c r="H142" s="94"/>
      <c r="I142" s="94"/>
      <c r="J142" s="94"/>
      <c r="K142" s="94"/>
      <c r="L142" s="94"/>
      <c r="M142" s="94"/>
      <c r="N142" s="94"/>
      <c r="O142" s="94"/>
      <c r="P142" s="94"/>
      <c r="Q142" s="94"/>
      <c r="R142" s="94"/>
      <c r="S142" s="94"/>
      <c r="T142" s="94"/>
      <c r="U142" s="81"/>
      <c r="V142" s="81"/>
      <c r="W142" s="81"/>
      <c r="X142" s="81"/>
      <c r="Y142" s="81"/>
      <c r="Z142" s="81"/>
      <c r="AA142" s="81"/>
      <c r="AB142" s="81"/>
      <c r="AC142" s="81"/>
      <c r="AD142" s="81"/>
      <c r="AE142" s="81"/>
      <c r="AF142" s="81"/>
    </row>
    <row r="143" spans="1:32" ht="15.75" x14ac:dyDescent="0.25">
      <c r="A143" s="94"/>
      <c r="B143" s="94"/>
      <c r="C143" s="94"/>
      <c r="D143" s="94"/>
      <c r="E143" s="94"/>
      <c r="F143" s="94"/>
      <c r="G143" s="94"/>
      <c r="H143" s="94"/>
      <c r="I143" s="94"/>
      <c r="J143" s="94"/>
      <c r="K143" s="94"/>
      <c r="L143" s="94"/>
      <c r="M143" s="94"/>
      <c r="N143" s="94"/>
      <c r="O143" s="94"/>
      <c r="P143" s="94"/>
      <c r="Q143" s="94"/>
      <c r="R143" s="94"/>
      <c r="S143" s="94"/>
      <c r="T143" s="94"/>
      <c r="U143" s="81"/>
      <c r="V143" s="81"/>
      <c r="W143" s="81"/>
      <c r="X143" s="81"/>
      <c r="Y143" s="81"/>
      <c r="Z143" s="81"/>
      <c r="AA143" s="81"/>
      <c r="AB143" s="81"/>
      <c r="AC143" s="81"/>
      <c r="AD143" s="81"/>
      <c r="AE143" s="81"/>
      <c r="AF143" s="81"/>
    </row>
    <row r="144" spans="1:32" ht="15.75" x14ac:dyDescent="0.25">
      <c r="A144" s="94"/>
      <c r="B144" s="94"/>
      <c r="C144" s="94"/>
      <c r="D144" s="94"/>
      <c r="E144" s="94"/>
      <c r="F144" s="94"/>
      <c r="G144" s="94"/>
      <c r="H144" s="94"/>
      <c r="I144" s="94"/>
      <c r="J144" s="94"/>
      <c r="K144" s="94"/>
      <c r="L144" s="94"/>
      <c r="M144" s="94"/>
      <c r="N144" s="94"/>
      <c r="O144" s="94"/>
      <c r="P144" s="94"/>
      <c r="Q144" s="94"/>
      <c r="R144" s="94"/>
      <c r="S144" s="94"/>
      <c r="T144" s="94"/>
      <c r="U144" s="81"/>
      <c r="V144" s="81"/>
      <c r="W144" s="81"/>
      <c r="X144" s="81"/>
      <c r="Y144" s="81"/>
      <c r="Z144" s="81"/>
      <c r="AA144" s="81"/>
      <c r="AB144" s="81"/>
      <c r="AC144" s="81"/>
      <c r="AD144" s="81"/>
      <c r="AE144" s="81"/>
      <c r="AF144" s="81"/>
    </row>
    <row r="145" spans="1:32" ht="15.75" x14ac:dyDescent="0.25">
      <c r="A145" s="94"/>
      <c r="B145" s="94"/>
      <c r="C145" s="94"/>
      <c r="D145" s="94"/>
      <c r="E145" s="94"/>
      <c r="F145" s="94"/>
      <c r="G145" s="94"/>
      <c r="H145" s="94"/>
      <c r="I145" s="94"/>
      <c r="J145" s="94"/>
      <c r="K145" s="94"/>
      <c r="L145" s="94"/>
      <c r="M145" s="94"/>
      <c r="N145" s="94"/>
      <c r="O145" s="94"/>
      <c r="P145" s="94"/>
      <c r="Q145" s="94"/>
      <c r="R145" s="94"/>
      <c r="S145" s="94"/>
      <c r="T145" s="94"/>
      <c r="U145" s="81"/>
      <c r="V145" s="81"/>
      <c r="W145" s="81"/>
      <c r="X145" s="81"/>
      <c r="Y145" s="81"/>
      <c r="Z145" s="81"/>
      <c r="AA145" s="81"/>
      <c r="AB145" s="81"/>
      <c r="AC145" s="81"/>
      <c r="AD145" s="81"/>
      <c r="AE145" s="81"/>
      <c r="AF145" s="81"/>
    </row>
    <row r="146" spans="1:32" ht="15.75" x14ac:dyDescent="0.25">
      <c r="A146" s="94"/>
      <c r="B146" s="94"/>
      <c r="C146" s="94"/>
      <c r="D146" s="94"/>
      <c r="E146" s="94"/>
      <c r="F146" s="94"/>
      <c r="G146" s="94"/>
      <c r="H146" s="94"/>
      <c r="I146" s="94"/>
      <c r="J146" s="94"/>
      <c r="K146" s="94"/>
      <c r="L146" s="94"/>
      <c r="M146" s="94"/>
      <c r="N146" s="94"/>
      <c r="O146" s="94"/>
      <c r="P146" s="94"/>
      <c r="Q146" s="94"/>
      <c r="R146" s="94"/>
      <c r="S146" s="94"/>
      <c r="T146" s="94"/>
      <c r="U146" s="81"/>
      <c r="V146" s="81"/>
      <c r="W146" s="81"/>
      <c r="X146" s="81"/>
      <c r="Y146" s="81"/>
      <c r="Z146" s="81"/>
      <c r="AA146" s="81"/>
      <c r="AB146" s="81"/>
      <c r="AC146" s="81"/>
      <c r="AD146" s="81"/>
      <c r="AE146" s="81"/>
      <c r="AF146" s="81"/>
    </row>
    <row r="147" spans="1:32" ht="15.75" x14ac:dyDescent="0.25">
      <c r="A147" s="94"/>
      <c r="B147" s="94"/>
      <c r="C147" s="94"/>
      <c r="D147" s="94"/>
      <c r="E147" s="94"/>
      <c r="F147" s="94"/>
      <c r="G147" s="94"/>
      <c r="H147" s="94"/>
      <c r="I147" s="94"/>
      <c r="J147" s="94"/>
      <c r="K147" s="94"/>
      <c r="L147" s="94"/>
      <c r="M147" s="94"/>
      <c r="N147" s="94"/>
      <c r="O147" s="94"/>
      <c r="P147" s="94"/>
      <c r="Q147" s="94"/>
      <c r="R147" s="94"/>
      <c r="S147" s="94"/>
      <c r="T147" s="94"/>
      <c r="U147" s="81"/>
      <c r="V147" s="81"/>
      <c r="W147" s="81"/>
      <c r="X147" s="81"/>
      <c r="Y147" s="81"/>
      <c r="Z147" s="81"/>
      <c r="AA147" s="81"/>
      <c r="AB147" s="81"/>
      <c r="AC147" s="81"/>
      <c r="AD147" s="81"/>
      <c r="AE147" s="81"/>
      <c r="AF147" s="81"/>
    </row>
    <row r="148" spans="1:32" ht="15.75"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row>
    <row r="149" spans="1:32" ht="15.75" x14ac:dyDescent="0.25">
      <c r="A149" s="81" t="s">
        <v>885</v>
      </c>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row>
    <row r="150" spans="1:32" ht="15.75" x14ac:dyDescent="0.25">
      <c r="A150" s="84" t="s">
        <v>750</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row>
    <row r="151" spans="1:32" ht="15.75" x14ac:dyDescent="0.25">
      <c r="A151" s="84" t="s">
        <v>751</v>
      </c>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row>
    <row r="152" spans="1:32" ht="15.75" x14ac:dyDescent="0.25">
      <c r="A152" s="81" t="s">
        <v>752</v>
      </c>
      <c r="B152" s="81"/>
      <c r="C152" s="81"/>
      <c r="D152" s="81"/>
      <c r="E152" s="81"/>
      <c r="F152" s="81">
        <f>Concept!N42</f>
        <v>0</v>
      </c>
      <c r="G152" s="81" t="s">
        <v>856</v>
      </c>
      <c r="H152" s="81"/>
      <c r="I152" s="81"/>
      <c r="J152" s="81"/>
      <c r="K152" s="81"/>
      <c r="L152" s="81"/>
      <c r="M152" s="81"/>
      <c r="N152" s="81" t="str">
        <f>IF(F152&gt;3.99,A152,"")</f>
        <v/>
      </c>
      <c r="O152" s="81" t="str">
        <f>IF(F153&gt;3.99,A153,"")</f>
        <v/>
      </c>
      <c r="P152" s="81" t="str">
        <f>IF(F154&gt;3.99,A154,"")</f>
        <v/>
      </c>
      <c r="Q152" s="81" t="str">
        <f>IF(F155&gt;3.99,A155,"")</f>
        <v/>
      </c>
      <c r="R152" s="81" t="str">
        <f>IF(F156&gt;4,E156,"")</f>
        <v/>
      </c>
      <c r="S152" s="81"/>
      <c r="T152" s="81"/>
      <c r="U152" s="81"/>
      <c r="V152" s="81"/>
      <c r="W152" s="81"/>
      <c r="X152" s="81"/>
      <c r="Y152" s="81"/>
      <c r="Z152" s="81"/>
      <c r="AA152" s="81"/>
      <c r="AB152" s="81"/>
      <c r="AC152" s="81"/>
      <c r="AD152" s="81"/>
      <c r="AE152" s="81"/>
      <c r="AF152" s="81"/>
    </row>
    <row r="153" spans="1:32" ht="15.75" x14ac:dyDescent="0.25">
      <c r="A153" s="81" t="s">
        <v>753</v>
      </c>
      <c r="B153" s="81"/>
      <c r="C153" s="81"/>
      <c r="D153" s="81"/>
      <c r="E153" s="81"/>
      <c r="F153" s="81">
        <f>Concept!N48</f>
        <v>0</v>
      </c>
      <c r="G153" s="81" t="s">
        <v>853</v>
      </c>
      <c r="H153" s="81"/>
      <c r="I153" s="81"/>
      <c r="J153" s="81"/>
      <c r="K153" s="81"/>
      <c r="L153" s="81"/>
      <c r="M153" s="81"/>
      <c r="N153" s="81" t="str">
        <f>IF(AND($F152&gt;1.01,$F152&lt;3.99),$A152,"")</f>
        <v/>
      </c>
      <c r="O153" s="81" t="str">
        <f>IF(AND($F153&gt;1.01,$F153&lt;3.99),$A153,"")</f>
        <v/>
      </c>
      <c r="P153" s="81" t="str">
        <f>IF(AND($F154&gt;1.01,$F154&lt;3.99),$A154,"")</f>
        <v/>
      </c>
      <c r="Q153" s="81" t="str">
        <f>IF(AND($F155&gt;1.01,$F155&lt;3.99),$A155,"")</f>
        <v/>
      </c>
      <c r="R153" s="81"/>
      <c r="S153" s="81"/>
      <c r="T153" s="81"/>
      <c r="U153" s="81"/>
      <c r="V153" s="81"/>
      <c r="W153" s="81"/>
      <c r="X153" s="81"/>
      <c r="Y153" s="81"/>
      <c r="Z153" s="81"/>
      <c r="AA153" s="81"/>
      <c r="AB153" s="81"/>
      <c r="AC153" s="81"/>
      <c r="AD153" s="81"/>
      <c r="AE153" s="81"/>
      <c r="AF153" s="81"/>
    </row>
    <row r="154" spans="1:32" ht="15.75" x14ac:dyDescent="0.25">
      <c r="A154" s="81" t="s">
        <v>754</v>
      </c>
      <c r="B154" s="81"/>
      <c r="C154" s="81"/>
      <c r="D154" s="81"/>
      <c r="E154" s="81"/>
      <c r="F154" s="81">
        <f>Concept!N57</f>
        <v>0</v>
      </c>
      <c r="G154" s="81" t="s">
        <v>854</v>
      </c>
      <c r="H154" s="81"/>
      <c r="I154" s="81"/>
      <c r="J154" s="81"/>
      <c r="K154" s="81"/>
      <c r="L154" s="81"/>
      <c r="M154" s="81"/>
      <c r="N154" s="88" t="str">
        <f>IF(AND($F152&gt;0.99,$F152&lt;1.000001),$A152,"")</f>
        <v/>
      </c>
      <c r="O154" s="88" t="str">
        <f>IF(AND($F153&gt;0.99,$F153&lt;1.000001),$A153,"")</f>
        <v/>
      </c>
      <c r="P154" s="88" t="str">
        <f>IF(AND($F154&gt;0.99,$F154&lt;1.000001),$A154,"")</f>
        <v/>
      </c>
      <c r="Q154" s="88" t="str">
        <f>IF(AND($F155&gt;0.99,$F155&lt;1.000001),$A155,"")</f>
        <v/>
      </c>
      <c r="R154" s="88"/>
      <c r="S154" s="81"/>
      <c r="T154" s="81"/>
      <c r="U154" s="81"/>
      <c r="V154" s="81"/>
      <c r="W154" s="81"/>
      <c r="X154" s="81"/>
      <c r="Y154" s="81"/>
      <c r="Z154" s="81"/>
      <c r="AA154" s="81"/>
      <c r="AB154" s="81"/>
      <c r="AC154" s="81"/>
      <c r="AD154" s="81"/>
      <c r="AE154" s="81"/>
      <c r="AF154" s="81"/>
    </row>
    <row r="155" spans="1:32" ht="15.75" x14ac:dyDescent="0.25">
      <c r="A155" s="81" t="s">
        <v>755</v>
      </c>
      <c r="B155" s="81"/>
      <c r="C155" s="81"/>
      <c r="D155" s="81"/>
      <c r="E155" s="81"/>
      <c r="F155" s="81">
        <f>Concept!N62</f>
        <v>0</v>
      </c>
      <c r="G155" s="81" t="s">
        <v>855</v>
      </c>
      <c r="H155" s="81"/>
      <c r="I155" s="81"/>
      <c r="J155" s="81"/>
      <c r="K155" s="81"/>
      <c r="L155" s="81"/>
      <c r="M155" s="81"/>
      <c r="N155" s="81" t="str">
        <f>IF($F152=0,$A152,"")</f>
        <v>Vocabulary</v>
      </c>
      <c r="O155" s="81" t="str">
        <f>IF($F153=0,$A153,"")</f>
        <v>Laterality</v>
      </c>
      <c r="P155" s="81" t="str">
        <f>IF($F154=0,$A154,"")</f>
        <v>Parallel/Perpendicular</v>
      </c>
      <c r="Q155" s="81" t="str">
        <f>IF($F155=0,$A155,"")</f>
        <v>Time And Distance</v>
      </c>
      <c r="R155" s="81"/>
      <c r="S155" s="81"/>
      <c r="T155" s="81"/>
      <c r="U155" s="81"/>
      <c r="V155" s="81"/>
      <c r="W155" s="81"/>
      <c r="X155" s="81"/>
      <c r="Y155" s="81"/>
      <c r="Z155" s="81"/>
      <c r="AA155" s="81"/>
      <c r="AB155" s="81"/>
      <c r="AC155" s="81"/>
      <c r="AD155" s="81"/>
      <c r="AE155" s="81"/>
      <c r="AF155" s="81"/>
    </row>
    <row r="156" spans="1:32" ht="15.75" x14ac:dyDescent="0.25">
      <c r="A156" s="84" t="s">
        <v>760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32" ht="15.75" x14ac:dyDescent="0.25">
      <c r="A157" s="81" t="s">
        <v>756</v>
      </c>
      <c r="B157" s="81"/>
      <c r="C157" s="81"/>
      <c r="D157" s="81"/>
      <c r="E157" s="81"/>
      <c r="F157" s="81">
        <f>Move!N41</f>
        <v>0</v>
      </c>
      <c r="G157" s="81" t="s">
        <v>856</v>
      </c>
      <c r="H157" s="81"/>
      <c r="I157" s="81"/>
      <c r="J157" s="81"/>
      <c r="K157" s="81"/>
      <c r="L157" s="81"/>
      <c r="M157" s="81"/>
      <c r="N157" s="81" t="str">
        <f>IF(F157&gt;3.99,A157,"")</f>
        <v/>
      </c>
      <c r="O157" s="81" t="str">
        <f>IF(F158&gt;3.99,A158,"")</f>
        <v/>
      </c>
      <c r="P157" s="81" t="str">
        <f>IF(F159&gt;3.99,A159,"")</f>
        <v/>
      </c>
      <c r="Q157" s="81" t="str">
        <f>IF(F160&gt;3.99,A160,"")</f>
        <v/>
      </c>
      <c r="R157" s="81"/>
      <c r="S157" s="81"/>
      <c r="T157" s="81"/>
      <c r="U157" s="81"/>
      <c r="V157" s="81"/>
      <c r="W157" s="81"/>
      <c r="X157" s="81"/>
      <c r="Y157" s="81"/>
      <c r="Z157" s="81"/>
      <c r="AA157" s="81"/>
      <c r="AB157" s="81"/>
      <c r="AC157" s="81"/>
      <c r="AD157" s="81"/>
      <c r="AE157" s="81"/>
      <c r="AF157" s="81"/>
    </row>
    <row r="158" spans="1:32" ht="15.75" x14ac:dyDescent="0.25">
      <c r="A158" s="81" t="s">
        <v>757</v>
      </c>
      <c r="B158" s="81"/>
      <c r="C158" s="81"/>
      <c r="D158" s="81"/>
      <c r="E158" s="81"/>
      <c r="F158" s="81">
        <f>Move!N47</f>
        <v>0</v>
      </c>
      <c r="G158" s="81" t="s">
        <v>853</v>
      </c>
      <c r="H158" s="81"/>
      <c r="I158" s="81"/>
      <c r="J158" s="81"/>
      <c r="K158" s="81"/>
      <c r="L158" s="81"/>
      <c r="M158" s="81"/>
      <c r="N158" s="81" t="str">
        <f>IF(AND($F157&gt;1.01,$F157&lt;3.99),$A157,"")</f>
        <v/>
      </c>
      <c r="O158" s="81" t="str">
        <f>IF(AND($F158&gt;1.01,$F158&lt;3.99),$A158,"")</f>
        <v/>
      </c>
      <c r="P158" s="81" t="str">
        <f>IF(AND($F159&gt;1.01,$F159&lt;3.99),$A159,"")</f>
        <v/>
      </c>
      <c r="Q158" s="81" t="str">
        <f>IF(AND($F160&gt;1.01,$F160&lt;3.99),$A160,"")</f>
        <v/>
      </c>
      <c r="R158" s="81"/>
      <c r="S158" s="81"/>
      <c r="T158" s="81"/>
      <c r="U158" s="81"/>
      <c r="V158" s="81"/>
      <c r="W158" s="81"/>
      <c r="X158" s="81"/>
      <c r="Y158" s="81"/>
      <c r="Z158" s="81"/>
      <c r="AA158" s="81"/>
      <c r="AB158" s="81"/>
      <c r="AC158" s="81"/>
      <c r="AD158" s="81"/>
      <c r="AE158" s="81"/>
      <c r="AF158" s="81"/>
    </row>
    <row r="159" spans="1:32" ht="15.75" x14ac:dyDescent="0.25">
      <c r="A159" s="81" t="s">
        <v>758</v>
      </c>
      <c r="B159" s="81"/>
      <c r="C159" s="81"/>
      <c r="D159" s="81"/>
      <c r="E159" s="81"/>
      <c r="F159" s="81">
        <f>Move!N53</f>
        <v>0</v>
      </c>
      <c r="G159" s="81" t="s">
        <v>854</v>
      </c>
      <c r="H159" s="81"/>
      <c r="I159" s="81"/>
      <c r="J159" s="81"/>
      <c r="K159" s="81"/>
      <c r="L159" s="81"/>
      <c r="M159" s="81"/>
      <c r="N159" s="88" t="str">
        <f>IF(AND($F157&gt;0.99,$F157&lt;1.000001),$A157,"")</f>
        <v/>
      </c>
      <c r="O159" s="88" t="str">
        <f>IF(AND($F158&gt;0.99,$F158&lt;1.000001),$A158,"")</f>
        <v/>
      </c>
      <c r="P159" s="88" t="str">
        <f>IF(AND($F159&gt;0.99,$F159&lt;1.000001),$A159,"")</f>
        <v/>
      </c>
      <c r="Q159" s="88" t="str">
        <f>IF(AND($F160&gt;0.99,$F160&lt;1.000001),$A160,"")</f>
        <v/>
      </c>
      <c r="R159" s="88"/>
      <c r="S159" s="81"/>
      <c r="T159" s="81"/>
      <c r="U159" s="81"/>
      <c r="V159" s="81"/>
      <c r="W159" s="81"/>
      <c r="X159" s="81"/>
      <c r="Y159" s="81"/>
      <c r="Z159" s="81"/>
      <c r="AA159" s="81"/>
      <c r="AB159" s="81"/>
      <c r="AC159" s="81"/>
      <c r="AD159" s="81"/>
      <c r="AE159" s="81"/>
      <c r="AF159" s="81"/>
    </row>
    <row r="160" spans="1:32" ht="15.75" x14ac:dyDescent="0.25">
      <c r="A160" s="81" t="s">
        <v>759</v>
      </c>
      <c r="B160" s="81"/>
      <c r="C160" s="81"/>
      <c r="D160" s="81"/>
      <c r="E160" s="81"/>
      <c r="F160" s="81">
        <f>Move!N61</f>
        <v>0</v>
      </c>
      <c r="G160" s="81" t="s">
        <v>855</v>
      </c>
      <c r="H160" s="81"/>
      <c r="I160" s="81"/>
      <c r="J160" s="81"/>
      <c r="K160" s="81"/>
      <c r="L160" s="81"/>
      <c r="M160" s="81"/>
      <c r="N160" s="81" t="str">
        <f>IF($F157=0,$A157,"")</f>
        <v>Walking</v>
      </c>
      <c r="O160" s="81" t="str">
        <f>IF($F158=0,$A158,"")</f>
        <v>Maintaining Body Alignment While Walking</v>
      </c>
      <c r="P160" s="81" t="str">
        <f>IF($F159=0,$A159,"")</f>
        <v>Balance</v>
      </c>
      <c r="Q160" s="81" t="str">
        <f>IF($F160=0,$A160,"")</f>
        <v>Turns</v>
      </c>
      <c r="R160" s="81"/>
      <c r="S160" s="81"/>
      <c r="T160" s="81"/>
      <c r="U160" s="81"/>
      <c r="V160" s="81"/>
      <c r="W160" s="81"/>
      <c r="X160" s="81"/>
      <c r="Y160" s="81"/>
      <c r="Z160" s="81"/>
      <c r="AA160" s="81"/>
      <c r="AB160" s="81"/>
      <c r="AC160" s="81"/>
      <c r="AD160" s="81"/>
      <c r="AE160" s="81"/>
      <c r="AF160" s="81"/>
    </row>
    <row r="161" spans="1:32" ht="15.75" x14ac:dyDescent="0.25">
      <c r="A161" s="84" t="s">
        <v>840</v>
      </c>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row>
    <row r="162" spans="1:32" ht="15.75" x14ac:dyDescent="0.25">
      <c r="A162" s="81" t="s">
        <v>761</v>
      </c>
      <c r="B162" s="81"/>
      <c r="C162" s="81"/>
      <c r="D162" s="81"/>
      <c r="E162" s="81"/>
      <c r="F162" s="81">
        <f>SingRm!N45</f>
        <v>0</v>
      </c>
      <c r="G162" s="81" t="s">
        <v>856</v>
      </c>
      <c r="H162" s="81"/>
      <c r="I162" s="81"/>
      <c r="J162" s="81"/>
      <c r="K162" s="81"/>
      <c r="L162" s="81"/>
      <c r="M162" s="81"/>
      <c r="N162" s="81" t="str">
        <f>IF(F162&gt;3.99,A162,"")</f>
        <v/>
      </c>
      <c r="O162" s="81" t="str">
        <f>IF(F163&gt;3.99,A163,"")</f>
        <v/>
      </c>
      <c r="P162" s="81" t="str">
        <f>IF(F164&gt;3.99,A164,"")</f>
        <v/>
      </c>
      <c r="Q162" s="81" t="str">
        <f>IF(F165&gt;3.99,A165,"")</f>
        <v/>
      </c>
      <c r="R162" s="81" t="str">
        <f>IF(F166&gt;3.99,A166,"")</f>
        <v/>
      </c>
      <c r="S162" s="81"/>
      <c r="T162" s="81"/>
      <c r="U162" s="81"/>
      <c r="V162" s="81"/>
      <c r="W162" s="81"/>
      <c r="X162" s="81"/>
      <c r="Y162" s="81"/>
      <c r="Z162" s="81"/>
      <c r="AA162" s="81"/>
      <c r="AB162" s="81"/>
      <c r="AC162" s="81"/>
      <c r="AD162" s="81"/>
      <c r="AE162" s="81"/>
      <c r="AF162" s="81"/>
    </row>
    <row r="163" spans="1:32" ht="15.75" x14ac:dyDescent="0.25">
      <c r="A163" s="81" t="s">
        <v>762</v>
      </c>
      <c r="B163" s="81"/>
      <c r="C163" s="81"/>
      <c r="D163" s="81"/>
      <c r="E163" s="81"/>
      <c r="F163" s="81">
        <f>SingRm!N51</f>
        <v>0</v>
      </c>
      <c r="G163" s="81" t="s">
        <v>853</v>
      </c>
      <c r="H163" s="81"/>
      <c r="I163" s="81"/>
      <c r="J163" s="81"/>
      <c r="K163" s="81"/>
      <c r="L163" s="81"/>
      <c r="M163" s="81"/>
      <c r="N163" s="81" t="str">
        <f>IF(AND($F162&gt;1.01,$F162&lt;3.99),$A162,"")</f>
        <v/>
      </c>
      <c r="O163" s="81" t="str">
        <f>IF(AND($F163&gt;1.01,$F163&lt;3.99),$A163,"")</f>
        <v/>
      </c>
      <c r="P163" s="81" t="str">
        <f>IF(AND($F164&gt;1.01,$F164&lt;3.99),$A164,"")</f>
        <v/>
      </c>
      <c r="Q163" s="81" t="str">
        <f>IF(AND($F165&gt;1.01,$F165&lt;3.99),$A165,"")</f>
        <v/>
      </c>
      <c r="R163" s="81" t="str">
        <f>IF(AND($F166&gt;1.01,$F166&lt;3.99),$A166,"")</f>
        <v/>
      </c>
      <c r="S163" s="81"/>
      <c r="T163" s="81"/>
      <c r="U163" s="81"/>
      <c r="V163" s="81"/>
      <c r="W163" s="81"/>
      <c r="X163" s="81"/>
      <c r="Y163" s="81"/>
      <c r="Z163" s="81"/>
      <c r="AA163" s="81"/>
      <c r="AB163" s="81"/>
      <c r="AC163" s="81"/>
      <c r="AD163" s="81"/>
      <c r="AE163" s="81"/>
      <c r="AF163" s="81"/>
    </row>
    <row r="164" spans="1:32" ht="15.75" x14ac:dyDescent="0.25">
      <c r="A164" s="81" t="s">
        <v>858</v>
      </c>
      <c r="B164" s="81"/>
      <c r="C164" s="81"/>
      <c r="D164" s="81"/>
      <c r="E164" s="81"/>
      <c r="F164" s="81">
        <f>SingRm!N58</f>
        <v>0</v>
      </c>
      <c r="G164" s="81" t="s">
        <v>854</v>
      </c>
      <c r="H164" s="81"/>
      <c r="I164" s="81"/>
      <c r="J164" s="81"/>
      <c r="K164" s="81"/>
      <c r="L164" s="81"/>
      <c r="M164" s="81"/>
      <c r="N164" s="88" t="str">
        <f>IF(AND($F162&gt;0.99,$F162&lt;1.000001),$A162,"")</f>
        <v/>
      </c>
      <c r="O164" s="88" t="str">
        <f>IF(AND($F163&gt;0.99,$F163&lt;1.000001),$A163,"")</f>
        <v/>
      </c>
      <c r="P164" s="88" t="str">
        <f>IF(AND($F164&gt;0.99,$F164&lt;1.000001),$A164,"")</f>
        <v/>
      </c>
      <c r="Q164" s="88" t="str">
        <f>IF(AND($F165&gt;0.99,$F165&lt;1.000001),$A165,"")</f>
        <v/>
      </c>
      <c r="R164" s="88" t="str">
        <f>IF(AND($F166&gt;0.99,$F166&lt;1.000001),$A166,"")</f>
        <v/>
      </c>
      <c r="S164" s="81"/>
      <c r="T164" s="81"/>
      <c r="U164" s="81"/>
      <c r="V164" s="81"/>
      <c r="W164" s="81"/>
      <c r="X164" s="81"/>
      <c r="Y164" s="81"/>
      <c r="Z164" s="81"/>
      <c r="AA164" s="81"/>
      <c r="AB164" s="81"/>
      <c r="AC164" s="81"/>
      <c r="AD164" s="81"/>
      <c r="AE164" s="81"/>
      <c r="AF164" s="81"/>
    </row>
    <row r="165" spans="1:32" ht="15.75" x14ac:dyDescent="0.25">
      <c r="A165" s="81" t="s">
        <v>857</v>
      </c>
      <c r="B165" s="81"/>
      <c r="C165" s="81"/>
      <c r="D165" s="81"/>
      <c r="E165" s="81"/>
      <c r="F165" s="81">
        <f>SingRm!N65</f>
        <v>0</v>
      </c>
      <c r="G165" s="81" t="s">
        <v>855</v>
      </c>
      <c r="H165" s="81"/>
      <c r="I165" s="81"/>
      <c r="J165" s="81"/>
      <c r="K165" s="81"/>
      <c r="L165" s="81"/>
      <c r="M165" s="81"/>
      <c r="N165" s="81" t="str">
        <f>IF($F162=0,$A162,"")</f>
        <v>Familiar Rooms</v>
      </c>
      <c r="O165" s="81" t="str">
        <f>IF($F163=0,$A163,"")</f>
        <v>Unfamiliar Rooms</v>
      </c>
      <c r="P165" s="81" t="str">
        <f>IF($F164=0,$A164,"")</f>
        <v>Seating (Rows)</v>
      </c>
      <c r="Q165" s="81" t="str">
        <f>IF($F165=0,$A165,"")</f>
        <v>Seating (Tables)</v>
      </c>
      <c r="R165" s="81" t="str">
        <f>IF($F166=0,$A166,"")</f>
        <v>Locating Dropped Objects</v>
      </c>
      <c r="S165" s="81"/>
      <c r="T165" s="81"/>
      <c r="U165" s="81"/>
      <c r="V165" s="81"/>
      <c r="W165" s="81"/>
      <c r="X165" s="81"/>
      <c r="Y165" s="81"/>
      <c r="Z165" s="81"/>
      <c r="AA165" s="81"/>
      <c r="AB165" s="81"/>
      <c r="AC165" s="81"/>
      <c r="AD165" s="81"/>
      <c r="AE165" s="81"/>
      <c r="AF165" s="81"/>
    </row>
    <row r="166" spans="1:32" ht="15.75" x14ac:dyDescent="0.25">
      <c r="A166" s="81" t="s">
        <v>763</v>
      </c>
      <c r="B166" s="81"/>
      <c r="C166" s="81"/>
      <c r="D166" s="81"/>
      <c r="E166" s="81"/>
      <c r="F166" s="81">
        <f>SingRm!N70</f>
        <v>0</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row>
    <row r="167" spans="1:32" ht="15.75" x14ac:dyDescent="0.25">
      <c r="A167" s="84" t="s">
        <v>841</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row>
    <row r="168" spans="1:32" ht="15.75" x14ac:dyDescent="0.25">
      <c r="A168" s="81" t="s">
        <v>764</v>
      </c>
      <c r="B168" s="81"/>
      <c r="C168" s="81"/>
      <c r="D168" s="81"/>
      <c r="E168" s="81"/>
      <c r="F168" s="81">
        <f>Indoor!N72</f>
        <v>0</v>
      </c>
      <c r="G168" s="81" t="s">
        <v>856</v>
      </c>
      <c r="H168" s="81"/>
      <c r="I168" s="81"/>
      <c r="J168" s="81"/>
      <c r="K168" s="81"/>
      <c r="L168" s="81"/>
      <c r="M168" s="81"/>
      <c r="N168" s="88" t="str">
        <f>IF(F168&gt;3.99,A168,"")</f>
        <v/>
      </c>
      <c r="O168" s="88" t="str">
        <f>IF(F169&gt;3.99,A169,"")</f>
        <v/>
      </c>
      <c r="P168" s="88" t="str">
        <f>IF(F170&gt;3.99,A170,"")</f>
        <v/>
      </c>
      <c r="Q168" s="88" t="str">
        <f>IF(F171&gt;3.99,A171,"")</f>
        <v/>
      </c>
      <c r="R168" s="88" t="str">
        <f>IF(F172&gt;3.99,A172,"")</f>
        <v/>
      </c>
      <c r="S168" s="88" t="str">
        <f>IF(F173&gt;3.99,A173,"")</f>
        <v/>
      </c>
      <c r="T168" s="88" t="str">
        <f>IF(F174&gt;3.99,A174,"")</f>
        <v/>
      </c>
      <c r="U168" s="88" t="str">
        <f>IF(F175&gt;3.99,A175,"")</f>
        <v/>
      </c>
      <c r="V168" s="81"/>
      <c r="W168" s="81"/>
      <c r="X168" s="81"/>
      <c r="Y168" s="81"/>
      <c r="Z168" s="81"/>
      <c r="AA168" s="81"/>
      <c r="AB168" s="81"/>
      <c r="AC168" s="81"/>
      <c r="AD168" s="81"/>
      <c r="AE168" s="81"/>
      <c r="AF168" s="81"/>
    </row>
    <row r="169" spans="1:32" ht="15.75" x14ac:dyDescent="0.25">
      <c r="A169" s="81" t="s">
        <v>765</v>
      </c>
      <c r="B169" s="81"/>
      <c r="C169" s="81"/>
      <c r="D169" s="81"/>
      <c r="E169" s="81"/>
      <c r="F169" s="81">
        <f>Indoor!N75</f>
        <v>0</v>
      </c>
      <c r="G169" s="81" t="s">
        <v>853</v>
      </c>
      <c r="H169" s="81"/>
      <c r="I169" s="81"/>
      <c r="J169" s="81"/>
      <c r="K169" s="81"/>
      <c r="L169" s="81"/>
      <c r="M169" s="81"/>
      <c r="N169" s="88" t="str">
        <f>IF(AND($F168&gt;1.01,$F168&lt;3.99),$A168,"")</f>
        <v/>
      </c>
      <c r="O169" s="88" t="str">
        <f>IF(AND($F169&gt;1.01,$F169&lt;3.99),$A169,"")</f>
        <v/>
      </c>
      <c r="P169" s="88" t="str">
        <f>IF(AND($F170&gt;1.01,$F170&lt;3.99),$A170,"")</f>
        <v/>
      </c>
      <c r="Q169" s="88" t="str">
        <f>IF(AND($F171&gt;1.01,$F171&lt;3.99),$A171,"")</f>
        <v/>
      </c>
      <c r="R169" s="88" t="str">
        <f>IF(AND($F172&gt;1.01,$F172&lt;3.99),$A172,"")</f>
        <v/>
      </c>
      <c r="S169" s="88" t="str">
        <f>IF(AND($F173&gt;1.01,$F173&lt;3.99),$A173,"")</f>
        <v/>
      </c>
      <c r="T169" s="88" t="str">
        <f>IF(AND($F174&gt;1.01,$F174&lt;3.99),$A174,"")</f>
        <v/>
      </c>
      <c r="U169" s="88" t="str">
        <f>IF(AND($F175&gt;1.01,$F175&lt;3.99),$A175,"")</f>
        <v/>
      </c>
      <c r="V169" s="81"/>
      <c r="W169" s="81"/>
      <c r="X169" s="81"/>
      <c r="Y169" s="81"/>
      <c r="Z169" s="81"/>
      <c r="AA169" s="81"/>
      <c r="AB169" s="81"/>
      <c r="AC169" s="81"/>
      <c r="AD169" s="81"/>
      <c r="AE169" s="81"/>
      <c r="AF169" s="81"/>
    </row>
    <row r="170" spans="1:32" ht="15.75" x14ac:dyDescent="0.25">
      <c r="A170" s="81" t="s">
        <v>766</v>
      </c>
      <c r="B170" s="81"/>
      <c r="C170" s="81"/>
      <c r="D170" s="81"/>
      <c r="E170" s="81"/>
      <c r="F170" s="81">
        <f>Indoor!N78</f>
        <v>0</v>
      </c>
      <c r="G170" s="81" t="s">
        <v>854</v>
      </c>
      <c r="H170" s="81"/>
      <c r="I170" s="81"/>
      <c r="J170" s="81"/>
      <c r="K170" s="81"/>
      <c r="L170" s="81"/>
      <c r="M170" s="81"/>
      <c r="N170" s="88" t="str">
        <f>IF(AND($F168&gt;0.99,$F168&lt;1.000001),$A168,"")</f>
        <v/>
      </c>
      <c r="O170" s="88" t="str">
        <f>IF(AND($F169&gt;0.99,$F169&lt;1.000001),$A169,"")</f>
        <v/>
      </c>
      <c r="P170" s="88" t="str">
        <f>IF(AND($F170&gt;0.99,$F170&lt;1.000001),$A170,"")</f>
        <v/>
      </c>
      <c r="Q170" s="88" t="str">
        <f>IF(AND($F171&gt;0.99,$F171&lt;1.000001),$A171,"")</f>
        <v/>
      </c>
      <c r="R170" s="88" t="str">
        <f>IF(AND($F172&gt;0.99,$F172&lt;1.000001),$A172,"")</f>
        <v/>
      </c>
      <c r="S170" s="88" t="str">
        <f>IF(AND($F173&gt;0.99,$F173&lt;1.000001),$A173,"")</f>
        <v/>
      </c>
      <c r="T170" s="88" t="str">
        <f>IF(AND($F174&gt;0.99,$F174&lt;1.000001),$A174,"")</f>
        <v/>
      </c>
      <c r="U170" s="88" t="str">
        <f>IF(AND($F175&gt;0.99,$F175&lt;1.000001),$A175,"")</f>
        <v/>
      </c>
      <c r="V170" s="88"/>
      <c r="W170" s="81"/>
      <c r="X170" s="81"/>
      <c r="Y170" s="81"/>
      <c r="Z170" s="81"/>
      <c r="AA170" s="81"/>
      <c r="AB170" s="81"/>
      <c r="AC170" s="81"/>
      <c r="AD170" s="81"/>
      <c r="AE170" s="81"/>
      <c r="AF170" s="81"/>
    </row>
    <row r="171" spans="1:32" ht="15.75" x14ac:dyDescent="0.25">
      <c r="A171" s="81" t="s">
        <v>767</v>
      </c>
      <c r="B171" s="81"/>
      <c r="C171" s="81"/>
      <c r="D171" s="81"/>
      <c r="E171" s="81"/>
      <c r="F171" s="81">
        <f>Indoor!N84</f>
        <v>0</v>
      </c>
      <c r="G171" s="81" t="s">
        <v>855</v>
      </c>
      <c r="H171" s="81"/>
      <c r="I171" s="81"/>
      <c r="J171" s="81"/>
      <c r="K171" s="81"/>
      <c r="L171" s="81"/>
      <c r="M171" s="81"/>
      <c r="N171" s="88" t="str">
        <f>IF($F168=0,$A168,"")</f>
        <v>Hand Trailing</v>
      </c>
      <c r="O171" s="88" t="str">
        <f>IF($F169=0,$A169,"")</f>
        <v>Navigating Open Spaces</v>
      </c>
      <c r="P171" s="88" t="str">
        <f>IF($F170=0,$A170,"")</f>
        <v>Doors</v>
      </c>
      <c r="Q171" s="88" t="str">
        <f>IF($F171=0,$A171,"")</f>
        <v>Ascending/Descending Stairs</v>
      </c>
      <c r="R171" s="88" t="str">
        <f>IF($F172=0,$A172,"")</f>
        <v>Escalators</v>
      </c>
      <c r="S171" s="89" t="str">
        <f>IF($F173=0,$A173,"")</f>
        <v>Elevators</v>
      </c>
      <c r="T171" s="88" t="str">
        <f>IF($F174=0,$A174,"")</f>
        <v>Moving Sidewalks</v>
      </c>
      <c r="U171" s="88" t="str">
        <f>IF($F175=0,$A175,"")</f>
        <v>Turnstiles</v>
      </c>
      <c r="V171" s="81"/>
      <c r="W171" s="81"/>
      <c r="X171" s="81"/>
      <c r="Y171" s="81"/>
      <c r="Z171" s="81"/>
      <c r="AA171" s="81"/>
      <c r="AB171" s="81"/>
      <c r="AC171" s="81"/>
      <c r="AD171" s="81"/>
      <c r="AE171" s="81"/>
      <c r="AF171" s="81"/>
    </row>
    <row r="172" spans="1:32" ht="15.75" x14ac:dyDescent="0.25">
      <c r="A172" s="81" t="s">
        <v>769</v>
      </c>
      <c r="B172" s="81"/>
      <c r="C172" s="81"/>
      <c r="D172" s="81"/>
      <c r="E172" s="81"/>
      <c r="F172" s="81">
        <f>Indoor!N92</f>
        <v>0</v>
      </c>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row>
    <row r="173" spans="1:32" ht="15.75" x14ac:dyDescent="0.25">
      <c r="A173" s="81" t="s">
        <v>768</v>
      </c>
      <c r="B173" s="81"/>
      <c r="C173" s="81"/>
      <c r="D173" s="81"/>
      <c r="E173" s="81"/>
      <c r="F173" s="81">
        <f>Indoor!N104</f>
        <v>0</v>
      </c>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row>
    <row r="174" spans="1:32" ht="15.75" x14ac:dyDescent="0.25">
      <c r="A174" s="81" t="s">
        <v>770</v>
      </c>
      <c r="B174" s="81"/>
      <c r="C174" s="81"/>
      <c r="D174" s="81"/>
      <c r="E174" s="81"/>
      <c r="F174" s="81">
        <f>Indoor!N113</f>
        <v>0</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32" ht="15.75" x14ac:dyDescent="0.25">
      <c r="A175" s="81" t="s">
        <v>771</v>
      </c>
      <c r="B175" s="81"/>
      <c r="C175" s="81"/>
      <c r="D175" s="81"/>
      <c r="E175" s="81"/>
      <c r="F175" s="81">
        <f>Indoor!N123</f>
        <v>0</v>
      </c>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row>
    <row r="176" spans="1:32" ht="15.75" x14ac:dyDescent="0.25">
      <c r="A176" s="84" t="s">
        <v>842</v>
      </c>
      <c r="B176" s="81"/>
      <c r="C176" s="81"/>
      <c r="D176" s="81"/>
      <c r="E176" s="81"/>
      <c r="F176" s="81"/>
      <c r="G176" s="81" t="s">
        <v>856</v>
      </c>
      <c r="H176" s="81"/>
      <c r="I176" s="81"/>
      <c r="J176" s="81"/>
      <c r="K176" s="81"/>
      <c r="L176" s="81"/>
      <c r="M176" s="81"/>
      <c r="N176" s="81" t="str">
        <f>IF(F177&gt;3.99,A177,"")</f>
        <v/>
      </c>
      <c r="O176" s="81" t="str">
        <f>IF(F178&gt;3.99,A178,"")</f>
        <v/>
      </c>
      <c r="P176" s="81" t="str">
        <f>IF(F179&gt;3.99,A179,"")</f>
        <v/>
      </c>
      <c r="Q176" s="81"/>
      <c r="R176" s="81"/>
      <c r="S176" s="81"/>
      <c r="T176" s="81"/>
      <c r="U176" s="81"/>
      <c r="V176" s="81"/>
      <c r="W176" s="81"/>
      <c r="X176" s="81"/>
      <c r="Y176" s="81"/>
      <c r="Z176" s="81"/>
      <c r="AA176" s="81"/>
      <c r="AB176" s="81"/>
      <c r="AC176" s="81"/>
      <c r="AD176" s="81"/>
      <c r="AE176" s="81"/>
      <c r="AF176" s="81"/>
    </row>
    <row r="177" spans="1:32" ht="15.75" x14ac:dyDescent="0.25">
      <c r="A177" s="81" t="s">
        <v>772</v>
      </c>
      <c r="B177" s="81"/>
      <c r="C177" s="81"/>
      <c r="D177" s="81"/>
      <c r="E177" s="81"/>
      <c r="F177" s="81">
        <f>SelfPro!N29</f>
        <v>0</v>
      </c>
      <c r="G177" s="81" t="s">
        <v>853</v>
      </c>
      <c r="H177" s="81"/>
      <c r="I177" s="81"/>
      <c r="J177" s="81"/>
      <c r="K177" s="81"/>
      <c r="L177" s="81"/>
      <c r="M177" s="81"/>
      <c r="N177" s="81" t="str">
        <f>IF(AND($F177&gt;1.01,$F177&lt;3.99),$A177,"")</f>
        <v/>
      </c>
      <c r="O177" s="81" t="str">
        <f>IF(AND($F178&gt;1.01,$F178&lt;3.99),$A178,"")</f>
        <v/>
      </c>
      <c r="P177" s="81" t="str">
        <f>IF(AND($F179&gt;1.01,$F179&lt;3.99),$A179,"")</f>
        <v/>
      </c>
      <c r="Q177" s="81"/>
      <c r="R177" s="81"/>
      <c r="S177" s="81"/>
      <c r="T177" s="81"/>
      <c r="U177" s="81"/>
      <c r="V177" s="81"/>
      <c r="W177" s="81"/>
      <c r="X177" s="81"/>
      <c r="Y177" s="81"/>
      <c r="Z177" s="81"/>
      <c r="AA177" s="81"/>
      <c r="AB177" s="81"/>
      <c r="AC177" s="81"/>
      <c r="AD177" s="81"/>
      <c r="AE177" s="81"/>
      <c r="AF177" s="81"/>
    </row>
    <row r="178" spans="1:32" ht="15.75" x14ac:dyDescent="0.25">
      <c r="A178" s="81" t="s">
        <v>773</v>
      </c>
      <c r="B178" s="81"/>
      <c r="C178" s="81"/>
      <c r="D178" s="81"/>
      <c r="E178" s="81"/>
      <c r="F178" s="81">
        <f>SelfPro!N34</f>
        <v>0</v>
      </c>
      <c r="G178" s="81" t="s">
        <v>854</v>
      </c>
      <c r="H178" s="81"/>
      <c r="I178" s="81"/>
      <c r="J178" s="81"/>
      <c r="K178" s="81"/>
      <c r="L178" s="81"/>
      <c r="M178" s="81"/>
      <c r="N178" s="88" t="str">
        <f>IF(AND($F177&gt;0.99,$F177&lt;1.000001),$A177,"")</f>
        <v/>
      </c>
      <c r="O178" s="88" t="str">
        <f>IF(AND($F178&gt;0.99,$F178&lt;1.000001),$A178,"")</f>
        <v/>
      </c>
      <c r="P178" s="88" t="str">
        <f>IF(AND($F179&gt;0.99,$F179&lt;1.000001),$A179,"")</f>
        <v/>
      </c>
      <c r="Q178" s="81"/>
      <c r="R178" s="81"/>
      <c r="S178" s="81"/>
      <c r="T178" s="81"/>
      <c r="U178" s="81"/>
      <c r="V178" s="81"/>
      <c r="W178" s="81"/>
      <c r="X178" s="81"/>
      <c r="Y178" s="81"/>
      <c r="Z178" s="81"/>
      <c r="AA178" s="81"/>
      <c r="AB178" s="81"/>
      <c r="AC178" s="81"/>
      <c r="AD178" s="81"/>
      <c r="AE178" s="81"/>
      <c r="AF178" s="81"/>
    </row>
    <row r="179" spans="1:32" ht="15.75" x14ac:dyDescent="0.25">
      <c r="A179" s="81" t="s">
        <v>774</v>
      </c>
      <c r="B179" s="81"/>
      <c r="C179" s="81"/>
      <c r="D179" s="81"/>
      <c r="E179" s="81"/>
      <c r="F179" s="81">
        <f>SelfPro!N38</f>
        <v>0</v>
      </c>
      <c r="G179" s="81" t="s">
        <v>855</v>
      </c>
      <c r="H179" s="81"/>
      <c r="I179" s="81"/>
      <c r="J179" s="81"/>
      <c r="K179" s="81"/>
      <c r="L179" s="81"/>
      <c r="M179" s="81"/>
      <c r="N179" s="81" t="str">
        <f>IF($F177=0,$A177,"")</f>
        <v>Upper Hand Protective Technique</v>
      </c>
      <c r="O179" s="81" t="str">
        <f>IF($F178=0,$A178,"")</f>
        <v>Lower Forearm Protective Technique</v>
      </c>
      <c r="P179" s="81" t="str">
        <f>IF($F179=0,$A179,"")</f>
        <v>Protective Clothing</v>
      </c>
      <c r="Q179" s="81"/>
      <c r="R179" s="81"/>
      <c r="S179" s="81"/>
      <c r="T179" s="81"/>
      <c r="U179" s="81"/>
      <c r="V179" s="81"/>
      <c r="W179" s="81"/>
      <c r="X179" s="81"/>
      <c r="Y179" s="81"/>
      <c r="Z179" s="81"/>
      <c r="AA179" s="81"/>
      <c r="AB179" s="81"/>
      <c r="AC179" s="81"/>
      <c r="AD179" s="81"/>
      <c r="AE179" s="81"/>
      <c r="AF179" s="81"/>
    </row>
    <row r="180" spans="1:32" ht="15.75" x14ac:dyDescent="0.25">
      <c r="A180" s="84" t="s">
        <v>843</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row>
    <row r="181" spans="1:32" ht="15.75" x14ac:dyDescent="0.25">
      <c r="A181" s="81" t="s">
        <v>775</v>
      </c>
      <c r="B181" s="81"/>
      <c r="C181" s="81"/>
      <c r="D181" s="81"/>
      <c r="E181" s="81"/>
      <c r="F181" s="81">
        <f>Guided!N39</f>
        <v>0</v>
      </c>
      <c r="G181" s="81" t="s">
        <v>856</v>
      </c>
      <c r="H181" s="81"/>
      <c r="I181" s="81"/>
      <c r="J181" s="81"/>
      <c r="K181" s="81"/>
      <c r="L181" s="81"/>
      <c r="M181" s="81"/>
      <c r="N181" s="81" t="str">
        <f>IF(F181&gt;3.99,A181,"")</f>
        <v/>
      </c>
      <c r="O181" s="81" t="str">
        <f>IF(F182&gt;3.99,A182,"")</f>
        <v/>
      </c>
      <c r="P181" s="81" t="str">
        <f>IF(F183&gt;3.99,A183,"")</f>
        <v/>
      </c>
      <c r="Q181" s="81" t="str">
        <f>IF(F184&gt;3.99,A184,"")</f>
        <v/>
      </c>
      <c r="R181" s="81"/>
      <c r="S181" s="81"/>
      <c r="T181" s="81"/>
      <c r="U181" s="81"/>
      <c r="V181" s="81"/>
      <c r="W181" s="81"/>
      <c r="X181" s="81"/>
      <c r="Y181" s="81"/>
      <c r="Z181" s="81"/>
      <c r="AA181" s="81"/>
      <c r="AB181" s="81"/>
      <c r="AC181" s="81"/>
      <c r="AD181" s="81"/>
      <c r="AE181" s="81"/>
      <c r="AF181" s="81"/>
    </row>
    <row r="182" spans="1:32" ht="15.75" x14ac:dyDescent="0.25">
      <c r="A182" s="81" t="s">
        <v>776</v>
      </c>
      <c r="B182" s="81"/>
      <c r="C182" s="81"/>
      <c r="D182" s="81"/>
      <c r="E182" s="81"/>
      <c r="F182" s="81">
        <f>Guided!N47</f>
        <v>0</v>
      </c>
      <c r="G182" s="81" t="s">
        <v>853</v>
      </c>
      <c r="H182" s="81"/>
      <c r="I182" s="81"/>
      <c r="J182" s="81"/>
      <c r="K182" s="81"/>
      <c r="L182" s="81"/>
      <c r="M182" s="81"/>
      <c r="N182" s="81" t="str">
        <f>IF(AND($F181&gt;1.01,$F181&lt;3.99),$A181,"")</f>
        <v/>
      </c>
      <c r="O182" s="81" t="str">
        <f>IF(AND($F182&gt;1.01,$F182&lt;3.99),$A182,"")</f>
        <v/>
      </c>
      <c r="P182" s="81" t="str">
        <f>IF(AND($F183&gt;1.01,$F183&lt;3.99),$A183,"")</f>
        <v/>
      </c>
      <c r="Q182" s="81" t="str">
        <f>IF(AND($F184&gt;1.01,$F184&lt;3.99),$A184,"")</f>
        <v/>
      </c>
      <c r="R182" s="81"/>
      <c r="S182" s="81"/>
      <c r="T182" s="81"/>
      <c r="U182" s="81"/>
      <c r="V182" s="81"/>
      <c r="W182" s="81"/>
      <c r="X182" s="81"/>
      <c r="Y182" s="81"/>
      <c r="Z182" s="81"/>
      <c r="AA182" s="81"/>
      <c r="AB182" s="81"/>
      <c r="AC182" s="81"/>
      <c r="AD182" s="81"/>
      <c r="AE182" s="81"/>
      <c r="AF182" s="81"/>
    </row>
    <row r="183" spans="1:32" ht="15.75" x14ac:dyDescent="0.25">
      <c r="A183" s="81" t="s">
        <v>777</v>
      </c>
      <c r="B183" s="81"/>
      <c r="C183" s="81"/>
      <c r="D183" s="81"/>
      <c r="E183" s="81"/>
      <c r="F183" s="81">
        <f>Guided!N52</f>
        <v>0</v>
      </c>
      <c r="G183" s="81" t="s">
        <v>854</v>
      </c>
      <c r="H183" s="81"/>
      <c r="I183" s="81"/>
      <c r="J183" s="81"/>
      <c r="K183" s="81"/>
      <c r="L183" s="81"/>
      <c r="M183" s="81"/>
      <c r="N183" s="88" t="str">
        <f>IF(AND($F181&gt;0.99,$F181&lt;1.000001),$A181,"")</f>
        <v/>
      </c>
      <c r="O183" s="88" t="str">
        <f>IF(AND($F182&gt;0.99,$F182&lt;1.000001),$A182,"")</f>
        <v/>
      </c>
      <c r="P183" s="88" t="str">
        <f>IF(AND($F183&gt;0.99,$F183&lt;1.000001),$A183,"")</f>
        <v/>
      </c>
      <c r="Q183" s="88" t="str">
        <f>IF(AND($F184&gt;0.99,$F184&lt;1.000001),$A184,"")</f>
        <v/>
      </c>
      <c r="R183" s="81"/>
      <c r="S183" s="81"/>
      <c r="T183" s="81"/>
      <c r="U183" s="81"/>
      <c r="V183" s="81"/>
      <c r="W183" s="81"/>
      <c r="X183" s="81"/>
      <c r="Y183" s="81"/>
      <c r="Z183" s="81"/>
      <c r="AA183" s="81"/>
      <c r="AB183" s="81"/>
      <c r="AC183" s="81"/>
      <c r="AD183" s="81"/>
      <c r="AE183" s="81"/>
      <c r="AF183" s="81"/>
    </row>
    <row r="184" spans="1:32" ht="15.75" x14ac:dyDescent="0.25">
      <c r="A184" s="81" t="s">
        <v>778</v>
      </c>
      <c r="B184" s="81"/>
      <c r="C184" s="81"/>
      <c r="D184" s="81"/>
      <c r="E184" s="81"/>
      <c r="F184" s="81">
        <f>Guided!N56</f>
        <v>0</v>
      </c>
      <c r="G184" s="81" t="s">
        <v>855</v>
      </c>
      <c r="H184" s="81"/>
      <c r="I184" s="81"/>
      <c r="J184" s="81"/>
      <c r="K184" s="81"/>
      <c r="L184" s="81"/>
      <c r="M184" s="81"/>
      <c r="N184" s="81" t="str">
        <f>IF($F181=0,$A181,"")</f>
        <v>Human Guide</v>
      </c>
      <c r="O184" s="81" t="str">
        <f>IF($F182=0,$A182,"")</f>
        <v>Walking With Another (No Direct Contact)</v>
      </c>
      <c r="P184" s="81" t="str">
        <f>IF($F183=0,$A183,"")</f>
        <v>Menus</v>
      </c>
      <c r="Q184" s="81" t="str">
        <f>IF($F184=0,$A184,"")</f>
        <v>Getting Rides</v>
      </c>
      <c r="R184" s="81"/>
      <c r="S184" s="81"/>
      <c r="T184" s="81"/>
      <c r="U184" s="81"/>
      <c r="V184" s="81"/>
      <c r="W184" s="81"/>
      <c r="X184" s="81"/>
      <c r="Y184" s="81"/>
      <c r="Z184" s="81"/>
      <c r="AA184" s="81"/>
      <c r="AB184" s="81"/>
      <c r="AC184" s="81"/>
      <c r="AD184" s="81"/>
      <c r="AE184" s="81"/>
      <c r="AF184" s="81"/>
    </row>
    <row r="185" spans="1:32" ht="15.75" x14ac:dyDescent="0.25">
      <c r="A185" s="84" t="s">
        <v>844</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row>
    <row r="186" spans="1:32" ht="15.75" x14ac:dyDescent="0.25">
      <c r="A186" s="81" t="s">
        <v>779</v>
      </c>
      <c r="B186" s="81"/>
      <c r="C186" s="81"/>
      <c r="D186" s="81"/>
      <c r="E186" s="81"/>
      <c r="F186" s="81">
        <f>Cane!N61</f>
        <v>0</v>
      </c>
      <c r="G186" s="81" t="s">
        <v>856</v>
      </c>
      <c r="H186" s="81"/>
      <c r="I186" s="81"/>
      <c r="J186" s="81"/>
      <c r="K186" s="81"/>
      <c r="L186" s="81"/>
      <c r="M186" s="81"/>
      <c r="N186" s="88" t="str">
        <f>IF(F186&gt;3.99,A186,"")</f>
        <v/>
      </c>
      <c r="O186" s="88" t="str">
        <f>IF(F187&gt;3.99,A187,"")</f>
        <v/>
      </c>
      <c r="P186" s="88" t="str">
        <f>IF(F188&gt;3.99,A188,"")</f>
        <v/>
      </c>
      <c r="Q186" s="88" t="str">
        <f>IF(F189&gt;3.99,A189,"")</f>
        <v/>
      </c>
      <c r="R186" s="88" t="str">
        <f>IF(F190&gt;3.99,A190,"")</f>
        <v/>
      </c>
      <c r="S186" s="88" t="str">
        <f>IF(F191&gt;3.99,A191,"")</f>
        <v/>
      </c>
      <c r="T186" s="88" t="str">
        <f>IF(F192&gt;3.99,A192,"")</f>
        <v/>
      </c>
      <c r="U186" s="88"/>
      <c r="V186" s="81"/>
      <c r="W186" s="81"/>
      <c r="X186" s="81"/>
      <c r="Y186" s="81"/>
      <c r="Z186" s="81"/>
      <c r="AA186" s="81"/>
      <c r="AB186" s="81"/>
      <c r="AC186" s="81"/>
      <c r="AD186" s="81"/>
      <c r="AE186" s="81"/>
      <c r="AF186" s="81"/>
    </row>
    <row r="187" spans="1:32" ht="15.75" x14ac:dyDescent="0.25">
      <c r="A187" s="81" t="s">
        <v>780</v>
      </c>
      <c r="B187" s="81"/>
      <c r="C187" s="81"/>
      <c r="D187" s="81"/>
      <c r="E187" s="81"/>
      <c r="F187" s="81">
        <f>Cane!N68</f>
        <v>0</v>
      </c>
      <c r="G187" s="81" t="s">
        <v>853</v>
      </c>
      <c r="H187" s="81"/>
      <c r="I187" s="81"/>
      <c r="J187" s="81"/>
      <c r="K187" s="81"/>
      <c r="L187" s="81"/>
      <c r="M187" s="81"/>
      <c r="N187" s="88" t="str">
        <f>IF(AND($F186&gt;1.01,$F186&lt;3.99),$A186,"")</f>
        <v/>
      </c>
      <c r="O187" s="88" t="str">
        <f>IF(AND($F187&gt;1.01,$F187&lt;3.99),$A187,"")</f>
        <v/>
      </c>
      <c r="P187" s="88" t="str">
        <f>IF(AND($F188&gt;1.01,$F188&lt;3.99),$A188,"")</f>
        <v/>
      </c>
      <c r="Q187" s="88" t="str">
        <f>IF(AND($F189&gt;1.01,$F189&lt;3.99),$A189,"")</f>
        <v/>
      </c>
      <c r="R187" s="88" t="str">
        <f>IF(AND($F190&gt;1.01,$F190&lt;3.99),$A190,"")</f>
        <v/>
      </c>
      <c r="S187" s="88" t="str">
        <f>IF(AND($F191&gt;1.01,$F191&lt;3.99),$A191,"")</f>
        <v/>
      </c>
      <c r="T187" s="88" t="str">
        <f>IF(AND($F192&gt;1.01,$F192&lt;3.99),$A192,"")</f>
        <v/>
      </c>
      <c r="U187" s="88"/>
      <c r="V187" s="81"/>
      <c r="W187" s="81"/>
      <c r="X187" s="81"/>
      <c r="Y187" s="81"/>
      <c r="Z187" s="81"/>
      <c r="AA187" s="81"/>
      <c r="AB187" s="81"/>
      <c r="AC187" s="81"/>
      <c r="AD187" s="81"/>
      <c r="AE187" s="81"/>
      <c r="AF187" s="81"/>
    </row>
    <row r="188" spans="1:32" ht="15.75" x14ac:dyDescent="0.25">
      <c r="A188" s="81" t="s">
        <v>781</v>
      </c>
      <c r="B188" s="81"/>
      <c r="C188" s="81"/>
      <c r="D188" s="81"/>
      <c r="E188" s="81"/>
      <c r="F188" s="81">
        <f>Cane!N74</f>
        <v>0</v>
      </c>
      <c r="G188" s="81" t="s">
        <v>854</v>
      </c>
      <c r="H188" s="81"/>
      <c r="I188" s="81"/>
      <c r="J188" s="81"/>
      <c r="K188" s="81"/>
      <c r="L188" s="81"/>
      <c r="M188" s="81"/>
      <c r="N188" s="88" t="str">
        <f>IF(AND($F186&gt;0.99,$F186&lt;1.000001),$A186,"")</f>
        <v/>
      </c>
      <c r="O188" s="88" t="str">
        <f>IF(AND($F187&gt;0.99,$F187&lt;1.000001),$A187,"")</f>
        <v/>
      </c>
      <c r="P188" s="88" t="str">
        <f>IF(AND($F188&gt;0.99,$F188&lt;1.000001),$A188,"")</f>
        <v/>
      </c>
      <c r="Q188" s="88" t="str">
        <f>IF(AND($F189&gt;0.99,$F189&lt;1.000001),$A189,"")</f>
        <v/>
      </c>
      <c r="R188" s="88" t="str">
        <f>IF(AND($F190&gt;0.99,$F190&lt;1.000001),$A190,"")</f>
        <v/>
      </c>
      <c r="S188" s="88" t="str">
        <f>IF(AND($F191&gt;0.99,$F191&lt;1.000001),$A191,"")</f>
        <v/>
      </c>
      <c r="T188" s="88" t="str">
        <f>IF(AND($F192&gt;0.99,$F192&lt;1.000001),$A192,"")</f>
        <v/>
      </c>
      <c r="U188" s="88"/>
      <c r="V188" s="81"/>
      <c r="W188" s="81"/>
      <c r="X188" s="81"/>
      <c r="Y188" s="81"/>
      <c r="Z188" s="81"/>
      <c r="AA188" s="81"/>
      <c r="AB188" s="81"/>
      <c r="AC188" s="81"/>
      <c r="AD188" s="81"/>
      <c r="AE188" s="81"/>
      <c r="AF188" s="81"/>
    </row>
    <row r="189" spans="1:32" ht="15.75" x14ac:dyDescent="0.25">
      <c r="A189" s="81" t="s">
        <v>782</v>
      </c>
      <c r="B189" s="81"/>
      <c r="C189" s="81"/>
      <c r="D189" s="81"/>
      <c r="E189" s="81"/>
      <c r="F189" s="81">
        <f>Cane!N80</f>
        <v>0</v>
      </c>
      <c r="G189" s="81" t="s">
        <v>855</v>
      </c>
      <c r="H189" s="81"/>
      <c r="I189" s="81"/>
      <c r="J189" s="81"/>
      <c r="K189" s="81"/>
      <c r="L189" s="81"/>
      <c r="M189" s="81"/>
      <c r="N189" s="88" t="str">
        <f>IF($F186=0,$A186,"")</f>
        <v>Basic Skills</v>
      </c>
      <c r="O189" s="88" t="str">
        <f>IF($F187=0,$A187,"")</f>
        <v>Types Of Grips</v>
      </c>
      <c r="P189" s="88" t="str">
        <f>IF($F188=0,$A188,"")</f>
        <v>Constant Contact</v>
      </c>
      <c r="Q189" s="88" t="str">
        <f>IF($F189=0,$A189,"")</f>
        <v>Diagonal/Diagonal Trail</v>
      </c>
      <c r="R189" s="88" t="str">
        <f>IF($F190=0,$A190,"")</f>
        <v>Two Point Touch/Touch Trail</v>
      </c>
      <c r="S189" s="89" t="str">
        <f>IF($F191=0,$A191,"")</f>
        <v>Touch And Drag</v>
      </c>
      <c r="T189" s="88" t="str">
        <f>IF($F192=0,$A192,"")</f>
        <v>Three Point Touch</v>
      </c>
      <c r="U189" s="88"/>
      <c r="V189" s="81"/>
      <c r="W189" s="81"/>
      <c r="X189" s="81"/>
      <c r="Y189" s="81"/>
      <c r="Z189" s="81"/>
      <c r="AA189" s="81"/>
      <c r="AB189" s="81"/>
      <c r="AC189" s="81"/>
      <c r="AD189" s="81"/>
      <c r="AE189" s="81"/>
      <c r="AF189" s="81"/>
    </row>
    <row r="190" spans="1:32" ht="15.75" x14ac:dyDescent="0.25">
      <c r="A190" s="81" t="s">
        <v>783</v>
      </c>
      <c r="B190" s="81"/>
      <c r="C190" s="81"/>
      <c r="D190" s="81"/>
      <c r="E190" s="81"/>
      <c r="F190" s="81">
        <f>Cane!N86</f>
        <v>0</v>
      </c>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row>
    <row r="191" spans="1:32" ht="15.75" x14ac:dyDescent="0.25">
      <c r="A191" s="81" t="s">
        <v>784</v>
      </c>
      <c r="B191" s="81"/>
      <c r="C191" s="81"/>
      <c r="D191" s="81"/>
      <c r="E191" s="81"/>
      <c r="F191" s="81">
        <f>Cane!N93</f>
        <v>0</v>
      </c>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row>
    <row r="192" spans="1:32" ht="15.75" x14ac:dyDescent="0.25">
      <c r="A192" s="81" t="s">
        <v>785</v>
      </c>
      <c r="B192" s="81"/>
      <c r="C192" s="81"/>
      <c r="D192" s="81"/>
      <c r="E192" s="81"/>
      <c r="F192" s="81">
        <f>Cane!N100</f>
        <v>0</v>
      </c>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row>
    <row r="193" spans="1:32" ht="15.75" x14ac:dyDescent="0.25">
      <c r="A193" s="84" t="s">
        <v>845</v>
      </c>
      <c r="B193" s="81"/>
      <c r="C193" s="81"/>
      <c r="D193" s="81"/>
      <c r="E193" s="81"/>
      <c r="F193" s="81"/>
      <c r="G193" s="81" t="s">
        <v>856</v>
      </c>
      <c r="H193" s="81"/>
      <c r="I193" s="81"/>
      <c r="J193" s="81"/>
      <c r="K193" s="81"/>
      <c r="L193" s="81"/>
      <c r="M193" s="81"/>
      <c r="N193" s="81" t="str">
        <f>IF(F194&gt;3.99,A194,"")</f>
        <v/>
      </c>
      <c r="O193" s="81" t="str">
        <f>IF(F195&gt;3.99,A195,"")</f>
        <v/>
      </c>
      <c r="P193" s="81" t="str">
        <f>IF(F196&gt;3.99,A196,"")</f>
        <v/>
      </c>
      <c r="Q193" s="81"/>
      <c r="R193" s="81"/>
      <c r="S193" s="81"/>
      <c r="T193" s="81"/>
      <c r="U193" s="81"/>
      <c r="V193" s="81"/>
      <c r="W193" s="81"/>
      <c r="X193" s="81"/>
      <c r="Y193" s="81"/>
      <c r="Z193" s="81"/>
      <c r="AA193" s="81"/>
      <c r="AB193" s="81"/>
      <c r="AC193" s="81"/>
      <c r="AD193" s="81"/>
      <c r="AE193" s="81"/>
      <c r="AF193" s="81"/>
    </row>
    <row r="194" spans="1:32" ht="15.75" x14ac:dyDescent="0.25">
      <c r="A194" s="81" t="s">
        <v>786</v>
      </c>
      <c r="B194" s="81"/>
      <c r="C194" s="81"/>
      <c r="D194" s="81"/>
      <c r="E194" s="81"/>
      <c r="F194" s="81">
        <f>Sidewalk!N40</f>
        <v>0</v>
      </c>
      <c r="G194" s="81" t="s">
        <v>853</v>
      </c>
      <c r="H194" s="81"/>
      <c r="I194" s="81"/>
      <c r="J194" s="81"/>
      <c r="K194" s="81"/>
      <c r="L194" s="81"/>
      <c r="M194" s="81"/>
      <c r="N194" s="81" t="str">
        <f>IF(AND($F194&gt;1.01,$F194&lt;3.99),$A194,"")</f>
        <v/>
      </c>
      <c r="O194" s="81" t="str">
        <f>IF(AND($F195&gt;1.01,$F195&lt;3.99),$A195,"")</f>
        <v/>
      </c>
      <c r="P194" s="81" t="str">
        <f>IF(AND($F196&gt;1.01,$F196&lt;3.99),$A196,"")</f>
        <v/>
      </c>
      <c r="Q194" s="81"/>
      <c r="R194" s="81"/>
      <c r="S194" s="81"/>
      <c r="T194" s="81"/>
      <c r="U194" s="81"/>
      <c r="V194" s="81"/>
      <c r="W194" s="81"/>
      <c r="X194" s="81"/>
      <c r="Y194" s="81"/>
      <c r="Z194" s="81"/>
      <c r="AA194" s="81"/>
      <c r="AB194" s="81"/>
      <c r="AC194" s="81"/>
      <c r="AD194" s="81"/>
      <c r="AE194" s="81"/>
      <c r="AF194" s="81"/>
    </row>
    <row r="195" spans="1:32" ht="15.75" x14ac:dyDescent="0.25">
      <c r="A195" s="81" t="s">
        <v>787</v>
      </c>
      <c r="B195" s="81"/>
      <c r="C195" s="81"/>
      <c r="D195" s="81"/>
      <c r="E195" s="81"/>
      <c r="F195" s="81">
        <f>Sidewalk!N52</f>
        <v>0</v>
      </c>
      <c r="G195" s="81" t="s">
        <v>854</v>
      </c>
      <c r="H195" s="81"/>
      <c r="I195" s="81"/>
      <c r="J195" s="81"/>
      <c r="K195" s="81"/>
      <c r="L195" s="81"/>
      <c r="M195" s="81"/>
      <c r="N195" s="88" t="str">
        <f>IF(AND($F194&gt;0.99,$F194&lt;1.000001),$A194,"")</f>
        <v/>
      </c>
      <c r="O195" s="88" t="str">
        <f>IF(AND($F195&gt;0.99,$F195&lt;1.000001),$A195,"")</f>
        <v/>
      </c>
      <c r="P195" s="88" t="str">
        <f>IF(AND($F196&gt;0.99,$F196&lt;1.000001),$A196,"")</f>
        <v/>
      </c>
      <c r="Q195" s="81"/>
      <c r="R195" s="81"/>
      <c r="S195" s="81"/>
      <c r="T195" s="81"/>
      <c r="U195" s="81"/>
      <c r="V195" s="81"/>
      <c r="W195" s="81"/>
      <c r="X195" s="81"/>
      <c r="Y195" s="81"/>
      <c r="Z195" s="81"/>
      <c r="AA195" s="81"/>
      <c r="AB195" s="81"/>
      <c r="AC195" s="81"/>
      <c r="AD195" s="81"/>
      <c r="AE195" s="81"/>
      <c r="AF195" s="81"/>
    </row>
    <row r="196" spans="1:32" ht="15.75" x14ac:dyDescent="0.25">
      <c r="A196" s="81" t="s">
        <v>788</v>
      </c>
      <c r="B196" s="81"/>
      <c r="C196" s="81"/>
      <c r="D196" s="81"/>
      <c r="E196" s="81"/>
      <c r="F196" s="81">
        <f>Sidewalk!N58</f>
        <v>0</v>
      </c>
      <c r="G196" s="81" t="s">
        <v>855</v>
      </c>
      <c r="H196" s="81"/>
      <c r="I196" s="81"/>
      <c r="J196" s="81"/>
      <c r="K196" s="81"/>
      <c r="L196" s="81"/>
      <c r="M196" s="81"/>
      <c r="N196" s="81" t="str">
        <f>IF($F194=0,$A194,"")</f>
        <v>Walking On Sidewalks</v>
      </c>
      <c r="O196" s="81" t="str">
        <f>IF($F195=0,$A195,"")</f>
        <v>Walking On Irregular Sidewalks</v>
      </c>
      <c r="P196" s="81" t="str">
        <f>IF($F196=0,$A196,"")</f>
        <v>Correcting for Veering On Sidewalks</v>
      </c>
      <c r="Q196" s="81"/>
      <c r="R196" s="81"/>
      <c r="S196" s="81"/>
      <c r="T196" s="81"/>
      <c r="U196" s="81"/>
      <c r="V196" s="81"/>
      <c r="W196" s="81"/>
      <c r="X196" s="81"/>
      <c r="Y196" s="81"/>
      <c r="Z196" s="81"/>
      <c r="AA196" s="81"/>
      <c r="AB196" s="81"/>
      <c r="AC196" s="81"/>
      <c r="AD196" s="81"/>
      <c r="AE196" s="81"/>
      <c r="AF196" s="81"/>
    </row>
    <row r="197" spans="1:32" ht="15.75" x14ac:dyDescent="0.25">
      <c r="A197" s="84" t="s">
        <v>846</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row>
    <row r="198" spans="1:32" ht="15.75" x14ac:dyDescent="0.25">
      <c r="A198" s="81" t="s">
        <v>789</v>
      </c>
      <c r="B198" s="81"/>
      <c r="C198" s="81"/>
      <c r="D198" s="81"/>
      <c r="E198" s="81"/>
      <c r="F198" s="81">
        <f>StCross!N188</f>
        <v>0</v>
      </c>
      <c r="G198" s="81" t="s">
        <v>856</v>
      </c>
      <c r="H198" s="81"/>
      <c r="I198" s="81"/>
      <c r="J198" s="81"/>
      <c r="K198" s="81"/>
      <c r="L198" s="81"/>
      <c r="M198" s="81"/>
      <c r="N198" s="88" t="str">
        <f>IF(F198&gt;3.99,A198,"")</f>
        <v/>
      </c>
      <c r="O198" s="88" t="str">
        <f>IF(F199&gt;3.99,A199,"")</f>
        <v/>
      </c>
      <c r="P198" s="88" t="str">
        <f>IF(F200&gt;3.99,A200,"")</f>
        <v/>
      </c>
      <c r="Q198" s="88" t="str">
        <f>IF(F201&gt;3.99,A201,"")</f>
        <v/>
      </c>
      <c r="R198" s="88" t="str">
        <f>IF(F202&gt;3.99,A202,"")</f>
        <v/>
      </c>
      <c r="S198" s="88" t="str">
        <f>IF(F203&gt;3.99,A203,"")</f>
        <v/>
      </c>
      <c r="T198" s="88" t="str">
        <f>IF(F204&gt;3.99,A204,"")</f>
        <v/>
      </c>
      <c r="U198" s="88" t="str">
        <f>IF(F205&gt;3.99,A205,"")</f>
        <v/>
      </c>
      <c r="V198" s="88" t="str">
        <f>IF(F206&gt;3.99,A206,"")</f>
        <v/>
      </c>
      <c r="W198" s="88" t="str">
        <f>IF(F207&gt;3.99,A207,"")</f>
        <v/>
      </c>
      <c r="X198" s="88" t="str">
        <f>IF(F208&gt;3.99,A208,"")</f>
        <v/>
      </c>
      <c r="Y198" s="88" t="str">
        <f>IF(F209&gt;3.99,A209,"")</f>
        <v/>
      </c>
      <c r="Z198" s="88" t="str">
        <f>IF(F210&gt;3.99,A210,"")</f>
        <v/>
      </c>
      <c r="AA198" s="88" t="str">
        <f>IF(F211&gt;3.99,A211,"")</f>
        <v/>
      </c>
      <c r="AB198" s="88" t="str">
        <f>IF(F212&gt;3.99,A212,"")</f>
        <v/>
      </c>
      <c r="AC198" s="88" t="str">
        <f>IF(F213&gt;3.99,A213,"")</f>
        <v/>
      </c>
      <c r="AD198" s="81"/>
      <c r="AE198" s="81"/>
      <c r="AF198" s="81"/>
    </row>
    <row r="199" spans="1:32" ht="15.75" x14ac:dyDescent="0.25">
      <c r="A199" s="81" t="s">
        <v>790</v>
      </c>
      <c r="B199" s="81"/>
      <c r="C199" s="81"/>
      <c r="D199" s="81"/>
      <c r="E199" s="81"/>
      <c r="F199" s="81">
        <f>StCross!N194</f>
        <v>0</v>
      </c>
      <c r="G199" s="81" t="s">
        <v>853</v>
      </c>
      <c r="H199" s="81"/>
      <c r="I199" s="81"/>
      <c r="J199" s="81"/>
      <c r="K199" s="81"/>
      <c r="L199" s="81"/>
      <c r="M199" s="81"/>
      <c r="N199" s="88" t="str">
        <f>IF(AND($F198&gt;1.01,$F198&lt;3.99),$A198,"")</f>
        <v/>
      </c>
      <c r="O199" s="88" t="str">
        <f>IF(AND($F199&gt;1.01,$F199&lt;3.99),$A199,"")</f>
        <v/>
      </c>
      <c r="P199" s="88" t="str">
        <f>IF(AND($F200&gt;1.01,$F200&lt;3.99),$A200,"")</f>
        <v/>
      </c>
      <c r="Q199" s="88" t="str">
        <f>IF(AND($F201&gt;1.01,$F201&lt;3.99),$A201,"")</f>
        <v/>
      </c>
      <c r="R199" s="88" t="str">
        <f>IF(AND($F202&gt;1.01,$F202&lt;3.99),$A202,"")</f>
        <v/>
      </c>
      <c r="S199" s="88" t="str">
        <f>IF(AND($F203&gt;1.01,$F203&lt;3.99),$A203,"")</f>
        <v/>
      </c>
      <c r="T199" s="88" t="str">
        <f>IF(AND($F204&gt;1.01,$F204&lt;3.99),$A204,"")</f>
        <v/>
      </c>
      <c r="U199" s="88" t="str">
        <f>IF(AND($F205&gt;1.01,$F205&lt;3.99),$A205,"")</f>
        <v/>
      </c>
      <c r="V199" s="88" t="str">
        <f>IF(AND($F206&gt;1.01,$F206&lt;3.99),$A206,"")</f>
        <v/>
      </c>
      <c r="W199" s="88" t="str">
        <f>IF(AND($F207&gt;1.01,$F207&lt;3.99),$A207,"")</f>
        <v/>
      </c>
      <c r="X199" s="88" t="str">
        <f>IF(AND($F208&gt;1.01,$F208&lt;3.99),$A208,"")</f>
        <v/>
      </c>
      <c r="Y199" s="88" t="str">
        <f>IF(AND($F209&gt;1.01,$F209&lt;3.99),$A209,"")</f>
        <v/>
      </c>
      <c r="Z199" s="88" t="str">
        <f>IF(AND($F210&gt;1.01,$F210&lt;3.99),$A210,"")</f>
        <v/>
      </c>
      <c r="AA199" s="88" t="str">
        <f>IF(AND($F211&gt;1.01,$F211&lt;3.99),$A211,"")</f>
        <v/>
      </c>
      <c r="AB199" s="88" t="str">
        <f>IF(AND($F212&gt;1.01,$F212&lt;3.99),$A212,"")</f>
        <v/>
      </c>
      <c r="AC199" s="88" t="str">
        <f>IF(AND($F213&gt;1.01,$F213&lt;3.99),$A213,"")</f>
        <v/>
      </c>
      <c r="AD199" s="81"/>
      <c r="AE199" s="81"/>
      <c r="AF199" s="81"/>
    </row>
    <row r="200" spans="1:32" ht="15.75" x14ac:dyDescent="0.25">
      <c r="A200" s="81" t="s">
        <v>791</v>
      </c>
      <c r="B200" s="81"/>
      <c r="C200" s="81"/>
      <c r="D200" s="81"/>
      <c r="E200" s="81"/>
      <c r="F200" s="81">
        <f>StCross!N195</f>
        <v>0</v>
      </c>
      <c r="G200" s="81" t="s">
        <v>854</v>
      </c>
      <c r="H200" s="81"/>
      <c r="I200" s="81"/>
      <c r="J200" s="81"/>
      <c r="K200" s="81"/>
      <c r="L200" s="81"/>
      <c r="M200" s="81"/>
      <c r="N200" s="88" t="str">
        <f>IF(AND($F198&gt;0.99,$F198&lt;1.000001),$A198,"")</f>
        <v/>
      </c>
      <c r="O200" s="88" t="str">
        <f>IF(AND($F199&gt;0.99,$F199&lt;1.000001),$A199,"")</f>
        <v/>
      </c>
      <c r="P200" s="88" t="str">
        <f>IF(AND($F200&gt;0.99,$F200&lt;1.000001),$A200,"")</f>
        <v/>
      </c>
      <c r="Q200" s="88" t="str">
        <f>IF(AND($F201&gt;0.99,$F201&lt;1.000001),$A201,"")</f>
        <v/>
      </c>
      <c r="R200" s="88" t="str">
        <f>IF(AND($F202&gt;0.99,$F202&lt;1.000001),$A202,"")</f>
        <v/>
      </c>
      <c r="S200" s="88" t="str">
        <f>IF(AND($F203&gt;0.99,$F203&lt;1.000001),$A203,"")</f>
        <v/>
      </c>
      <c r="T200" s="88" t="str">
        <f>IF(AND($F204&gt;0.99,$F204&lt;1.000001),$A204,"")</f>
        <v/>
      </c>
      <c r="U200" s="88" t="str">
        <f>IF(AND($F205&gt;0.99,$F205&lt;1.000001),$A205,"")</f>
        <v/>
      </c>
      <c r="V200" s="88" t="str">
        <f>IF(AND($F206&gt;0.99,$F206&lt;1.000001),$A206,"")</f>
        <v/>
      </c>
      <c r="W200" s="88" t="str">
        <f>IF(AND($F207&gt;0.99,$F207&lt;1.000001),$A207,"")</f>
        <v/>
      </c>
      <c r="X200" s="88" t="str">
        <f>IF(AND($F208&gt;0.99,$F208&lt;1.000001),$A208,"")</f>
        <v/>
      </c>
      <c r="Y200" s="88" t="str">
        <f>IF(AND($F209&gt;0.99,$F209&lt;1.000001),$A209,"")</f>
        <v/>
      </c>
      <c r="Z200" s="88" t="str">
        <f>IF(AND($F210&gt;0.99,$F210&lt;1.000001),$A210,"")</f>
        <v/>
      </c>
      <c r="AA200" s="88" t="str">
        <f>IF(AND($F211&gt;0.99,$F211&lt;1.000001),$A211,"")</f>
        <v/>
      </c>
      <c r="AB200" s="88" t="str">
        <f>IF(AND($F212&gt;0.99,$F212&lt;1.000001),$A212,"")</f>
        <v/>
      </c>
      <c r="AC200" s="88" t="str">
        <f>IF(AND($F213&gt;0.99,$F213&lt;1.000001),$A213,"")</f>
        <v/>
      </c>
      <c r="AD200" s="81"/>
      <c r="AE200" s="81"/>
      <c r="AF200" s="81"/>
    </row>
    <row r="201" spans="1:32" ht="15.75" x14ac:dyDescent="0.25">
      <c r="A201" s="81" t="s">
        <v>792</v>
      </c>
      <c r="B201" s="81"/>
      <c r="C201" s="81"/>
      <c r="D201" s="81"/>
      <c r="E201" s="81"/>
      <c r="F201" s="81">
        <f>StCross!N199</f>
        <v>0</v>
      </c>
      <c r="G201" s="81" t="s">
        <v>855</v>
      </c>
      <c r="H201" s="81"/>
      <c r="I201" s="81"/>
      <c r="J201" s="81"/>
      <c r="K201" s="81"/>
      <c r="L201" s="81"/>
      <c r="M201" s="81"/>
      <c r="N201" s="88" t="str">
        <f>IF($F198=0,$A198,"")</f>
        <v>Anticipating Street Crossings</v>
      </c>
      <c r="O201" s="88" t="str">
        <f>IF($F199=0,$A199,"")</f>
        <v>Maintaining Line Of Travel</v>
      </c>
      <c r="P201" s="88" t="str">
        <f>IF($F200=0,$A200,"")</f>
        <v>Maintaining Body Alignment</v>
      </c>
      <c r="Q201" s="88" t="str">
        <f>IF($F201=0,$A201,"")</f>
        <v>Re-establishing Body Alignment</v>
      </c>
      <c r="R201" s="88" t="str">
        <f>IF($F202=0,$A202,"")</f>
        <v>Analyzing Intersections</v>
      </c>
      <c r="S201" s="89" t="str">
        <f>IF($F203=0,$A203,"")</f>
        <v>Plus Intersections</v>
      </c>
      <c r="T201" s="88" t="str">
        <f>IF($F204=0,$A204,"")</f>
        <v>T Intersections</v>
      </c>
      <c r="U201" s="88" t="str">
        <f>IF($F205=0,$A205,"")</f>
        <v>Y Intersections</v>
      </c>
      <c r="V201" s="88" t="str">
        <f>IF($F206=0,$A206,"")</f>
        <v>Roundabouts</v>
      </c>
      <c r="W201" s="88" t="str">
        <f>IF($F207=0,$A207,"")</f>
        <v>Significantly Offset Intersections</v>
      </c>
      <c r="X201" s="88" t="str">
        <f>IF($F208=0,$A208,"")</f>
        <v>Atypical Intersections</v>
      </c>
      <c r="Y201" s="88" t="str">
        <f>IF($F209=0,$A209,"")</f>
        <v>Newly Developed Intersections</v>
      </c>
      <c r="Z201" s="88" t="str">
        <f>IF($F210=0,$A210,"")</f>
        <v>Channelized Right Turn Lanes</v>
      </c>
      <c r="AA201" s="88" t="str">
        <f>IF($F211=0,$A211,"")</f>
        <v>Veering</v>
      </c>
      <c r="AB201" s="88" t="str">
        <f>IF($F212=0,$A212,"")</f>
        <v>Understanding Drivers’ Perspectives</v>
      </c>
      <c r="AC201" s="88" t="str">
        <f>IF($F213=0,$A213,"")</f>
        <v>Pedestrian Signals</v>
      </c>
      <c r="AD201" s="81"/>
      <c r="AE201" s="81"/>
      <c r="AF201" s="81"/>
    </row>
    <row r="202" spans="1:32" ht="15.75" x14ac:dyDescent="0.25">
      <c r="A202" s="81" t="s">
        <v>793</v>
      </c>
      <c r="B202" s="81"/>
      <c r="C202" s="81"/>
      <c r="D202" s="81"/>
      <c r="E202" s="81"/>
      <c r="F202" s="81">
        <f>StCross!N203</f>
        <v>0</v>
      </c>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row>
    <row r="203" spans="1:32" ht="15.75" x14ac:dyDescent="0.25">
      <c r="A203" s="81" t="s">
        <v>794</v>
      </c>
      <c r="B203" s="81"/>
      <c r="C203" s="81"/>
      <c r="D203" s="81"/>
      <c r="E203" s="81"/>
      <c r="F203" s="81">
        <f>StCross!N219</f>
        <v>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4" spans="1:32" ht="15.75" x14ac:dyDescent="0.25">
      <c r="A204" s="81" t="s">
        <v>795</v>
      </c>
      <c r="B204" s="81"/>
      <c r="C204" s="81"/>
      <c r="D204" s="81"/>
      <c r="E204" s="81"/>
      <c r="F204" s="81">
        <f>StCross!N238</f>
        <v>0</v>
      </c>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row>
    <row r="205" spans="1:32" ht="15.75" x14ac:dyDescent="0.25">
      <c r="A205" s="81" t="s">
        <v>796</v>
      </c>
      <c r="B205" s="81"/>
      <c r="C205" s="81"/>
      <c r="D205" s="81"/>
      <c r="E205" s="81"/>
      <c r="F205" s="81">
        <f>StCross!N260</f>
        <v>0</v>
      </c>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1:32" ht="15.75" x14ac:dyDescent="0.25">
      <c r="A206" s="81" t="s">
        <v>797</v>
      </c>
      <c r="B206" s="81"/>
      <c r="C206" s="81"/>
      <c r="D206" s="81"/>
      <c r="E206" s="81"/>
      <c r="F206" s="81">
        <f>StCross!N285</f>
        <v>0</v>
      </c>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row>
    <row r="207" spans="1:32" ht="15.75" x14ac:dyDescent="0.25">
      <c r="A207" s="81" t="s">
        <v>798</v>
      </c>
      <c r="B207" s="81"/>
      <c r="C207" s="81"/>
      <c r="D207" s="81"/>
      <c r="E207" s="81"/>
      <c r="F207" s="81">
        <f>StCross!N300</f>
        <v>0</v>
      </c>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row>
    <row r="208" spans="1:32" ht="15.75" x14ac:dyDescent="0.25">
      <c r="A208" s="81" t="s">
        <v>799</v>
      </c>
      <c r="B208" s="81"/>
      <c r="C208" s="81"/>
      <c r="D208" s="81"/>
      <c r="E208" s="81"/>
      <c r="F208" s="81">
        <f>StCross!N305</f>
        <v>0</v>
      </c>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row>
    <row r="209" spans="1:32" ht="15.75" x14ac:dyDescent="0.25">
      <c r="A209" s="81" t="s">
        <v>800</v>
      </c>
      <c r="B209" s="81"/>
      <c r="C209" s="81"/>
      <c r="D209" s="81"/>
      <c r="E209" s="81"/>
      <c r="F209" s="81">
        <f>StCross!N315</f>
        <v>0</v>
      </c>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row>
    <row r="210" spans="1:32" ht="15.75" x14ac:dyDescent="0.25">
      <c r="A210" s="81" t="s">
        <v>801</v>
      </c>
      <c r="B210" s="81"/>
      <c r="C210" s="81"/>
      <c r="D210" s="81"/>
      <c r="E210" s="81"/>
      <c r="F210" s="81">
        <f>StCross!N323</f>
        <v>0</v>
      </c>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row>
    <row r="211" spans="1:32" ht="15.75" x14ac:dyDescent="0.25">
      <c r="A211" s="81" t="s">
        <v>802</v>
      </c>
      <c r="B211" s="81"/>
      <c r="C211" s="81"/>
      <c r="D211" s="81"/>
      <c r="E211" s="81"/>
      <c r="F211" s="81">
        <f>StCross!N333</f>
        <v>0</v>
      </c>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row>
    <row r="212" spans="1:32" ht="15.75" x14ac:dyDescent="0.25">
      <c r="A212" s="81" t="s">
        <v>803</v>
      </c>
      <c r="B212" s="81"/>
      <c r="C212" s="81"/>
      <c r="D212" s="81"/>
      <c r="E212" s="81"/>
      <c r="F212" s="81">
        <f>StCross!N347</f>
        <v>0</v>
      </c>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row>
    <row r="213" spans="1:32" ht="15.75" x14ac:dyDescent="0.25">
      <c r="A213" s="81" t="s">
        <v>804</v>
      </c>
      <c r="B213" s="81"/>
      <c r="C213" s="81"/>
      <c r="D213" s="81"/>
      <c r="E213" s="81"/>
      <c r="F213" s="81">
        <f>StCross!N356</f>
        <v>0</v>
      </c>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row>
    <row r="214" spans="1:32" ht="15.75" x14ac:dyDescent="0.25">
      <c r="A214" s="84" t="s">
        <v>847</v>
      </c>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row>
    <row r="215" spans="1:32" ht="15.75" x14ac:dyDescent="0.25">
      <c r="A215" s="81" t="s">
        <v>805</v>
      </c>
      <c r="B215" s="81"/>
      <c r="C215" s="81"/>
      <c r="D215" s="81"/>
      <c r="E215" s="81"/>
      <c r="F215" s="81">
        <f>Orient!N93</f>
        <v>0</v>
      </c>
      <c r="G215" s="81" t="s">
        <v>856</v>
      </c>
      <c r="H215" s="81"/>
      <c r="I215" s="81"/>
      <c r="J215" s="81"/>
      <c r="K215" s="81"/>
      <c r="L215" s="81"/>
      <c r="M215" s="81"/>
      <c r="N215" s="88" t="str">
        <f>IF(F215&gt;3.99,A215,"")</f>
        <v/>
      </c>
      <c r="O215" s="88" t="str">
        <f>IF(F216&gt;3.99,A216,"")</f>
        <v/>
      </c>
      <c r="P215" s="88" t="str">
        <f>IF(F217&gt;3.99,A217,"")</f>
        <v/>
      </c>
      <c r="Q215" s="88" t="str">
        <f>IF(F218&gt;3.99,A218,"")</f>
        <v/>
      </c>
      <c r="R215" s="88" t="str">
        <f>IF(F219&gt;3.99,A219,"")</f>
        <v/>
      </c>
      <c r="S215" s="88" t="str">
        <f>IF(F220&gt;3.99,A220,"")</f>
        <v/>
      </c>
      <c r="T215" s="88" t="str">
        <f>IF(F221&gt;3.99,A221,"")</f>
        <v/>
      </c>
      <c r="U215" s="88" t="str">
        <f>IF(F222&gt;3.99,A222,"")</f>
        <v/>
      </c>
      <c r="V215" s="88" t="str">
        <f>IF(F223&gt;3.99,A223,"")</f>
        <v/>
      </c>
      <c r="W215" s="88" t="str">
        <f>IF(F224&gt;3.99,A224,"")</f>
        <v/>
      </c>
      <c r="X215" s="81"/>
      <c r="Y215" s="81"/>
      <c r="Z215" s="81"/>
      <c r="AA215" s="81"/>
      <c r="AB215" s="81"/>
      <c r="AC215" s="81"/>
      <c r="AD215" s="81"/>
      <c r="AE215" s="81"/>
      <c r="AF215" s="81"/>
    </row>
    <row r="216" spans="1:32" ht="15.75" x14ac:dyDescent="0.25">
      <c r="A216" s="81" t="s">
        <v>806</v>
      </c>
      <c r="B216" s="81"/>
      <c r="C216" s="81"/>
      <c r="D216" s="81"/>
      <c r="E216" s="81"/>
      <c r="F216" s="81">
        <f>Orient!N108</f>
        <v>0</v>
      </c>
      <c r="G216" s="81" t="s">
        <v>853</v>
      </c>
      <c r="H216" s="81"/>
      <c r="I216" s="81"/>
      <c r="J216" s="81"/>
      <c r="K216" s="81"/>
      <c r="L216" s="81"/>
      <c r="M216" s="81"/>
      <c r="N216" s="88" t="str">
        <f>IF(AND($F215&gt;1.01,$F215&lt;3.99),$A215,"")</f>
        <v/>
      </c>
      <c r="O216" s="88" t="str">
        <f>IF(AND($F216&gt;1.01,$F216&lt;3.99),$A216,"")</f>
        <v/>
      </c>
      <c r="P216" s="88" t="str">
        <f>IF(AND($F217&gt;1.01,$F217&lt;3.99),$A217,"")</f>
        <v/>
      </c>
      <c r="Q216" s="88" t="str">
        <f>IF(AND($F218&gt;1.01,$F218&lt;3.99),$A218,"")</f>
        <v/>
      </c>
      <c r="R216" s="88" t="str">
        <f>IF(AND($F219&gt;1.01,$F219&lt;3.99),$A219,"")</f>
        <v/>
      </c>
      <c r="S216" s="88" t="str">
        <f>IF(AND($F220&gt;1.01,$F220&lt;3.99),$A220,"")</f>
        <v/>
      </c>
      <c r="T216" s="88" t="str">
        <f>IF(AND($F221&gt;1.01,$F221&lt;3.99),$A221,"")</f>
        <v/>
      </c>
      <c r="U216" s="88" t="str">
        <f>IF(AND($F222&gt;1.01,$F222&lt;3.99),$A222,"")</f>
        <v/>
      </c>
      <c r="V216" s="88" t="str">
        <f>IF(AND($F223&gt;1.01,$F223&lt;3.99),$A223,"")</f>
        <v/>
      </c>
      <c r="W216" s="88" t="str">
        <f>IF(AND($F224&gt;1.01,$F224&lt;3.99),$A224,"")</f>
        <v/>
      </c>
      <c r="X216" s="81"/>
      <c r="Y216" s="81"/>
      <c r="Z216" s="81"/>
      <c r="AA216" s="81"/>
      <c r="AB216" s="81"/>
      <c r="AC216" s="81"/>
      <c r="AD216" s="81"/>
      <c r="AE216" s="81"/>
      <c r="AF216" s="81"/>
    </row>
    <row r="217" spans="1:32" ht="15.75" x14ac:dyDescent="0.25">
      <c r="A217" s="81" t="s">
        <v>807</v>
      </c>
      <c r="B217" s="81"/>
      <c r="C217" s="81"/>
      <c r="D217" s="81"/>
      <c r="E217" s="81"/>
      <c r="F217" s="81">
        <f>Orient!N114</f>
        <v>0</v>
      </c>
      <c r="G217" s="81" t="s">
        <v>854</v>
      </c>
      <c r="H217" s="81"/>
      <c r="I217" s="81"/>
      <c r="J217" s="81"/>
      <c r="K217" s="81"/>
      <c r="L217" s="81"/>
      <c r="M217" s="81"/>
      <c r="N217" s="88" t="str">
        <f>IF(AND($F215&gt;0.99,$F215&lt;1.000001),$A215,"")</f>
        <v/>
      </c>
      <c r="O217" s="88" t="str">
        <f>IF(AND($F216&gt;0.99,$F216&lt;1.000001),$A216,"")</f>
        <v/>
      </c>
      <c r="P217" s="88" t="str">
        <f>IF(AND($F217&gt;0.99,$F217&lt;1.000001),$A217,"")</f>
        <v/>
      </c>
      <c r="Q217" s="88" t="str">
        <f>IF(AND($F218&gt;0.99,$F218&lt;1.000001),$A218,"")</f>
        <v/>
      </c>
      <c r="R217" s="88" t="str">
        <f>IF(AND($F219&gt;0.99,$F219&lt;1.000001),$A219,"")</f>
        <v/>
      </c>
      <c r="S217" s="88" t="str">
        <f>IF(AND($F220&gt;0.99,$F220&lt;1.000001),$A220,"")</f>
        <v/>
      </c>
      <c r="T217" s="88" t="str">
        <f>IF(AND($F221&gt;0.99,$F221&lt;1.000001),$A221,"")</f>
        <v/>
      </c>
      <c r="U217" s="88" t="str">
        <f>IF(AND($F222&gt;0.99,$F222&lt;1.000001),$A222,"")</f>
        <v/>
      </c>
      <c r="V217" s="88" t="str">
        <f>IF(AND($F223&gt;0.99,$F223&lt;1.000001),$A223,"")</f>
        <v/>
      </c>
      <c r="W217" s="88" t="str">
        <f>IF(AND($F224&gt;0.99,$F224&lt;1.000001),$A224,"")</f>
        <v/>
      </c>
      <c r="X217" s="81"/>
      <c r="Y217" s="81"/>
      <c r="Z217" s="81"/>
      <c r="AA217" s="81"/>
      <c r="AB217" s="81"/>
      <c r="AC217" s="81"/>
      <c r="AD217" s="81"/>
      <c r="AE217" s="81"/>
      <c r="AF217" s="81"/>
    </row>
    <row r="218" spans="1:32" ht="15.75" x14ac:dyDescent="0.25">
      <c r="A218" s="81" t="s">
        <v>808</v>
      </c>
      <c r="B218" s="81"/>
      <c r="C218" s="81"/>
      <c r="D218" s="81"/>
      <c r="E218" s="81"/>
      <c r="F218" s="81">
        <f>Orient!N120</f>
        <v>0</v>
      </c>
      <c r="G218" s="81" t="s">
        <v>855</v>
      </c>
      <c r="H218" s="81"/>
      <c r="I218" s="81"/>
      <c r="J218" s="81"/>
      <c r="K218" s="81"/>
      <c r="L218" s="81"/>
      <c r="M218" s="81"/>
      <c r="N218" s="88" t="str">
        <f>IF($F215=0,$A215,"")</f>
        <v>Cardinality</v>
      </c>
      <c r="O218" s="88" t="str">
        <f>IF($F216=0,$A216,"")</f>
        <v>Clues</v>
      </c>
      <c r="P218" s="88" t="str">
        <f>IF($F217=0,$A217,"")</f>
        <v>Landmarks</v>
      </c>
      <c r="Q218" s="88" t="str">
        <f>IF($F218=0,$A218,"")</f>
        <v>Indoor Numbering Systems</v>
      </c>
      <c r="R218" s="88" t="str">
        <f>IF($F219=0,$A219,"")</f>
        <v>Outdoor Numbering Systems</v>
      </c>
      <c r="S218" s="89" t="str">
        <f>IF($F220=0,$A220,"")</f>
        <v>Grid System</v>
      </c>
      <c r="T218" s="88" t="str">
        <f>IF($F221=0,$A221,"")</f>
        <v>Divisors And Block Numbering</v>
      </c>
      <c r="U218" s="88" t="str">
        <f>IF($F222=0,$A222,"")</f>
        <v>Transferability</v>
      </c>
      <c r="V218" s="88" t="str">
        <f>IF($F223=0,$A223,"")</f>
        <v>GPS</v>
      </c>
      <c r="W218" s="88" t="str">
        <f>IF($F224=0,$A224,"")</f>
        <v>Maps</v>
      </c>
      <c r="X218" s="81"/>
      <c r="Y218" s="81"/>
      <c r="Z218" s="81"/>
      <c r="AA218" s="81"/>
      <c r="AB218" s="81"/>
      <c r="AC218" s="81"/>
      <c r="AD218" s="81"/>
      <c r="AE218" s="81"/>
      <c r="AF218" s="81"/>
    </row>
    <row r="219" spans="1:32" ht="15.75" x14ac:dyDescent="0.25">
      <c r="A219" s="81" t="s">
        <v>809</v>
      </c>
      <c r="B219" s="81"/>
      <c r="C219" s="81"/>
      <c r="D219" s="81"/>
      <c r="E219" s="81"/>
      <c r="F219" s="81">
        <f>Orient!N126</f>
        <v>0</v>
      </c>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row>
    <row r="220" spans="1:32" ht="15.75" x14ac:dyDescent="0.25">
      <c r="A220" s="81" t="s">
        <v>810</v>
      </c>
      <c r="B220" s="81"/>
      <c r="C220" s="81"/>
      <c r="D220" s="81"/>
      <c r="E220" s="81"/>
      <c r="F220" s="81">
        <f>Orient!N132</f>
        <v>0</v>
      </c>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row>
    <row r="221" spans="1:32" ht="15.75" x14ac:dyDescent="0.25">
      <c r="A221" s="81" t="s">
        <v>811</v>
      </c>
      <c r="B221" s="81"/>
      <c r="C221" s="81"/>
      <c r="D221" s="81"/>
      <c r="E221" s="81"/>
      <c r="F221" s="81">
        <f>Orient!N143</f>
        <v>0</v>
      </c>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row>
    <row r="222" spans="1:32" ht="15.75" x14ac:dyDescent="0.25">
      <c r="A222" s="81" t="s">
        <v>812</v>
      </c>
      <c r="B222" s="81"/>
      <c r="C222" s="81"/>
      <c r="D222" s="81"/>
      <c r="E222" s="81"/>
      <c r="F222" s="81">
        <f>Orient!N150</f>
        <v>0</v>
      </c>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row>
    <row r="223" spans="1:32" ht="15.75" x14ac:dyDescent="0.25">
      <c r="A223" s="81" t="s">
        <v>813</v>
      </c>
      <c r="B223" s="81"/>
      <c r="C223" s="81"/>
      <c r="D223" s="81"/>
      <c r="E223" s="81"/>
      <c r="F223" s="81">
        <f>Orient!N154</f>
        <v>0</v>
      </c>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row>
    <row r="224" spans="1:32" ht="15.75" x14ac:dyDescent="0.25">
      <c r="A224" s="81" t="s">
        <v>859</v>
      </c>
      <c r="B224" s="81"/>
      <c r="C224" s="81"/>
      <c r="D224" s="81"/>
      <c r="E224" s="81"/>
      <c r="F224" s="81">
        <f>Orient!N162</f>
        <v>0</v>
      </c>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1:32" ht="15.75" x14ac:dyDescent="0.25">
      <c r="A225" s="84" t="s">
        <v>848</v>
      </c>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row>
    <row r="226" spans="1:32" ht="15.75" x14ac:dyDescent="0.25">
      <c r="A226" s="81" t="s">
        <v>814</v>
      </c>
      <c r="B226" s="81"/>
      <c r="C226" s="81"/>
      <c r="D226" s="81"/>
      <c r="E226" s="81"/>
      <c r="F226" s="81">
        <f>PubTran!N92</f>
        <v>0</v>
      </c>
      <c r="G226" s="81" t="s">
        <v>856</v>
      </c>
      <c r="H226" s="81"/>
      <c r="I226" s="81"/>
      <c r="J226" s="81"/>
      <c r="K226" s="81"/>
      <c r="L226" s="81"/>
      <c r="M226" s="81"/>
      <c r="N226" s="88" t="str">
        <f>IF(F226&gt;3.99,A226,"")</f>
        <v/>
      </c>
      <c r="O226" s="88" t="str">
        <f>IF(F227&gt;3.99,A227,"")</f>
        <v/>
      </c>
      <c r="P226" s="88" t="str">
        <f>IF(F228&gt;3.99,A228,"")</f>
        <v/>
      </c>
      <c r="Q226" s="88" t="str">
        <f>IF(F229&gt;3.99,A229,"")</f>
        <v/>
      </c>
      <c r="R226" s="88" t="str">
        <f>IF(F230&gt;3.99,A230,"")</f>
        <v/>
      </c>
      <c r="S226" s="88" t="str">
        <f>IF(F231&gt;3.99,A231,"")</f>
        <v/>
      </c>
      <c r="T226" s="88" t="str">
        <f>IF(F232&gt;3.99,A232,"")</f>
        <v/>
      </c>
      <c r="U226" s="81"/>
      <c r="V226" s="81"/>
      <c r="W226" s="81"/>
      <c r="X226" s="81"/>
      <c r="Y226" s="81"/>
      <c r="Z226" s="81"/>
      <c r="AA226" s="81"/>
      <c r="AB226" s="81"/>
      <c r="AC226" s="81"/>
      <c r="AD226" s="81"/>
      <c r="AE226" s="81"/>
      <c r="AF226" s="81"/>
    </row>
    <row r="227" spans="1:32" ht="15.75" x14ac:dyDescent="0.25">
      <c r="A227" s="81" t="s">
        <v>815</v>
      </c>
      <c r="B227" s="81"/>
      <c r="C227" s="81"/>
      <c r="D227" s="81"/>
      <c r="E227" s="81"/>
      <c r="F227" s="81">
        <f>PubTran!N93</f>
        <v>0</v>
      </c>
      <c r="G227" s="81" t="s">
        <v>853</v>
      </c>
      <c r="H227" s="81"/>
      <c r="I227" s="81"/>
      <c r="J227" s="81"/>
      <c r="K227" s="81"/>
      <c r="L227" s="81"/>
      <c r="M227" s="81"/>
      <c r="N227" s="88" t="str">
        <f>IF(AND($F226&gt;1.01,$F226&lt;3.99),$A226,"")</f>
        <v/>
      </c>
      <c r="O227" s="88" t="str">
        <f>IF(AND($F227&gt;1.01,$F227&lt;3.99),$A227,"")</f>
        <v/>
      </c>
      <c r="P227" s="88" t="str">
        <f>IF(AND($F228&gt;1.01,$F228&lt;3.99),$A228,"")</f>
        <v/>
      </c>
      <c r="Q227" s="88" t="str">
        <f>IF(AND($F229&gt;1.01,$F229&lt;3.99),$A229,"")</f>
        <v/>
      </c>
      <c r="R227" s="88" t="str">
        <f>IF(AND($F230&gt;1.01,$F230&lt;3.99),$A230,"")</f>
        <v/>
      </c>
      <c r="S227" s="88" t="str">
        <f>IF(AND($F231&gt;1.01,$F231&lt;3.99),$A231,"")</f>
        <v/>
      </c>
      <c r="T227" s="88" t="str">
        <f>IF(AND($F232&gt;1.01,$F232&lt;3.99),$A232,"")</f>
        <v/>
      </c>
      <c r="U227" s="81"/>
      <c r="V227" s="81"/>
      <c r="W227" s="81"/>
      <c r="X227" s="81"/>
      <c r="Y227" s="81"/>
      <c r="Z227" s="81"/>
      <c r="AA227" s="81"/>
      <c r="AB227" s="81"/>
      <c r="AC227" s="81"/>
      <c r="AD227" s="81"/>
      <c r="AE227" s="81"/>
      <c r="AF227" s="81"/>
    </row>
    <row r="228" spans="1:32" ht="15.75" x14ac:dyDescent="0.25">
      <c r="A228" s="81" t="s">
        <v>816</v>
      </c>
      <c r="B228" s="81"/>
      <c r="C228" s="81"/>
      <c r="D228" s="81"/>
      <c r="E228" s="81"/>
      <c r="F228" s="81">
        <f>PubTran!N111</f>
        <v>0</v>
      </c>
      <c r="G228" s="81" t="s">
        <v>854</v>
      </c>
      <c r="H228" s="81"/>
      <c r="I228" s="81"/>
      <c r="J228" s="81"/>
      <c r="K228" s="81"/>
      <c r="L228" s="81"/>
      <c r="M228" s="81"/>
      <c r="N228" s="88" t="str">
        <f>IF(AND($F226&gt;0.99,$F226&lt;1.000001),$A226,"")</f>
        <v/>
      </c>
      <c r="O228" s="88" t="str">
        <f>IF(AND($F227&gt;0.99,$F227&lt;1.000001),$A227,"")</f>
        <v/>
      </c>
      <c r="P228" s="88" t="str">
        <f>IF(AND($F228&gt;0.99,$F228&lt;1.000001),$A228,"")</f>
        <v/>
      </c>
      <c r="Q228" s="88" t="str">
        <f>IF(AND($F229&gt;0.99,$F229&lt;1.000001),$A229,"")</f>
        <v/>
      </c>
      <c r="R228" s="88" t="str">
        <f>IF(AND($F230&gt;0.99,$F230&lt;1.000001),$A230,"")</f>
        <v/>
      </c>
      <c r="S228" s="88" t="str">
        <f>IF(AND($F231&gt;0.99,$F231&lt;1.000001),$A231,"")</f>
        <v/>
      </c>
      <c r="T228" s="88" t="str">
        <f>IF(AND($F232&gt;0.99,$F232&lt;1.000001),$A232,"")</f>
        <v/>
      </c>
      <c r="U228" s="81"/>
      <c r="V228" s="81"/>
      <c r="W228" s="81"/>
      <c r="X228" s="81"/>
      <c r="Y228" s="81"/>
      <c r="Z228" s="81"/>
      <c r="AA228" s="81"/>
      <c r="AB228" s="81"/>
      <c r="AC228" s="81"/>
      <c r="AD228" s="81"/>
      <c r="AE228" s="81"/>
      <c r="AF228" s="81"/>
    </row>
    <row r="229" spans="1:32" ht="15.75" x14ac:dyDescent="0.25">
      <c r="A229" s="81" t="s">
        <v>817</v>
      </c>
      <c r="B229" s="81"/>
      <c r="C229" s="81"/>
      <c r="D229" s="81"/>
      <c r="E229" s="81"/>
      <c r="F229" s="81">
        <f>PubTran!N17</f>
        <v>0</v>
      </c>
      <c r="G229" s="81" t="s">
        <v>855</v>
      </c>
      <c r="H229" s="81"/>
      <c r="I229" s="81"/>
      <c r="J229" s="81"/>
      <c r="K229" s="81"/>
      <c r="L229" s="81"/>
      <c r="M229" s="81"/>
      <c r="N229" s="88" t="str">
        <f>IF($F226=0,$A226,"")</f>
        <v>Identifying Common Public Transportation Options</v>
      </c>
      <c r="O229" s="88" t="str">
        <f>IF($F227=0,$A227,"")</f>
        <v>Intra-City Bus Travel</v>
      </c>
      <c r="P229" s="88" t="str">
        <f>IF($F228=0,$A228,"")</f>
        <v>Inter-City Bus Travel</v>
      </c>
      <c r="Q229" s="88" t="str">
        <f>IF($F229=0,$A229,"")</f>
        <v>Taxi/Ride Service</v>
      </c>
      <c r="R229" s="88" t="str">
        <f>IF($F230=0,$A230,"")</f>
        <v>Handi-Ride/Para Transit</v>
      </c>
      <c r="S229" s="89" t="str">
        <f>IF($F231=0,$A231,"")</f>
        <v>Air Travel</v>
      </c>
      <c r="T229" s="88" t="str">
        <f>IF($F232=0,$A232,"")</f>
        <v>Subway/Light Rail</v>
      </c>
      <c r="U229" s="81"/>
      <c r="V229" s="81"/>
      <c r="W229" s="81"/>
      <c r="X229" s="81"/>
      <c r="Y229" s="81"/>
      <c r="Z229" s="81"/>
      <c r="AA229" s="81"/>
      <c r="AB229" s="81"/>
      <c r="AC229" s="81"/>
      <c r="AD229" s="81"/>
      <c r="AE229" s="81"/>
      <c r="AF229" s="81"/>
    </row>
    <row r="230" spans="1:32" ht="15.75" x14ac:dyDescent="0.25">
      <c r="A230" s="81" t="s">
        <v>818</v>
      </c>
      <c r="B230" s="81"/>
      <c r="C230" s="81"/>
      <c r="D230" s="81"/>
      <c r="E230" s="81"/>
      <c r="F230" s="81">
        <f>PubTran!N134</f>
        <v>0</v>
      </c>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row>
    <row r="231" spans="1:32" ht="15.75" x14ac:dyDescent="0.25">
      <c r="A231" s="81" t="s">
        <v>819</v>
      </c>
      <c r="B231" s="81"/>
      <c r="C231" s="81"/>
      <c r="D231" s="81"/>
      <c r="E231" s="81"/>
      <c r="F231" s="81">
        <f>PubTran!N138</f>
        <v>0</v>
      </c>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row>
    <row r="232" spans="1:32" ht="15.75" x14ac:dyDescent="0.25">
      <c r="A232" s="81" t="s">
        <v>820</v>
      </c>
      <c r="B232" s="81"/>
      <c r="C232" s="81"/>
      <c r="D232" s="81"/>
      <c r="E232" s="81"/>
      <c r="F232" s="81">
        <f>PubTran!N154</f>
        <v>0</v>
      </c>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row>
    <row r="233" spans="1:32" ht="15.75" x14ac:dyDescent="0.25">
      <c r="A233" s="84" t="s">
        <v>849</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row>
    <row r="234" spans="1:32" ht="15.75" x14ac:dyDescent="0.25">
      <c r="A234" s="81" t="s">
        <v>821</v>
      </c>
      <c r="B234" s="81"/>
      <c r="C234" s="81"/>
      <c r="D234" s="81"/>
      <c r="E234" s="81"/>
      <c r="F234" s="81">
        <f>Atyp!N40</f>
        <v>0</v>
      </c>
      <c r="G234" s="81" t="s">
        <v>856</v>
      </c>
      <c r="H234" s="81"/>
      <c r="I234" s="81"/>
      <c r="J234" s="81"/>
      <c r="K234" s="81"/>
      <c r="L234" s="81"/>
      <c r="M234" s="81"/>
      <c r="N234" s="88" t="str">
        <f>IF(F234&gt;3.99,A234,"")</f>
        <v/>
      </c>
      <c r="O234" s="88" t="str">
        <f>IF(F235&gt;3.99,A235,"")</f>
        <v/>
      </c>
      <c r="P234" s="88" t="str">
        <f>IF(F236&gt;3.99,A236,"")</f>
        <v/>
      </c>
      <c r="Q234" s="88" t="str">
        <f>IF(F237&gt;3.99,A237,"")</f>
        <v/>
      </c>
      <c r="R234" s="81"/>
      <c r="S234" s="81"/>
      <c r="T234" s="81"/>
      <c r="U234" s="81"/>
      <c r="V234" s="81"/>
      <c r="W234" s="81"/>
      <c r="X234" s="81"/>
      <c r="Y234" s="81"/>
      <c r="Z234" s="81"/>
      <c r="AA234" s="81"/>
      <c r="AB234" s="81"/>
      <c r="AC234" s="81"/>
      <c r="AD234" s="81"/>
      <c r="AE234" s="81"/>
      <c r="AF234" s="81"/>
    </row>
    <row r="235" spans="1:32" ht="15.75" x14ac:dyDescent="0.25">
      <c r="A235" s="81" t="s">
        <v>822</v>
      </c>
      <c r="B235" s="81"/>
      <c r="C235" s="81"/>
      <c r="D235" s="81"/>
      <c r="E235" s="81"/>
      <c r="F235" s="81">
        <f>Atyp!N44</f>
        <v>0</v>
      </c>
      <c r="G235" s="81" t="s">
        <v>853</v>
      </c>
      <c r="H235" s="81"/>
      <c r="I235" s="81"/>
      <c r="J235" s="81"/>
      <c r="K235" s="81"/>
      <c r="L235" s="81"/>
      <c r="M235" s="81"/>
      <c r="N235" s="88" t="str">
        <f>IF(AND($F234&gt;1.01,$F234&lt;3.99),$A234,"")</f>
        <v/>
      </c>
      <c r="O235" s="88" t="str">
        <f>IF(AND($F235&gt;1.01,$F235&lt;3.99),$A235,"")</f>
        <v/>
      </c>
      <c r="P235" s="88" t="str">
        <f>IF(AND($F236&gt;1.01,$F236&lt;3.99),$A236,"")</f>
        <v/>
      </c>
      <c r="Q235" s="88" t="str">
        <f>IF(AND($F237&gt;1.01,$F237&lt;3.99),$A237,"")</f>
        <v/>
      </c>
      <c r="R235" s="81"/>
      <c r="S235" s="81"/>
      <c r="T235" s="81"/>
      <c r="U235" s="81"/>
      <c r="V235" s="81"/>
      <c r="W235" s="81"/>
      <c r="X235" s="81"/>
      <c r="Y235" s="81"/>
      <c r="Z235" s="81"/>
      <c r="AA235" s="81"/>
      <c r="AB235" s="81"/>
      <c r="AC235" s="81"/>
      <c r="AD235" s="81"/>
      <c r="AE235" s="81"/>
      <c r="AF235" s="81"/>
    </row>
    <row r="236" spans="1:32" ht="15.75" x14ac:dyDescent="0.25">
      <c r="A236" s="81" t="s">
        <v>823</v>
      </c>
      <c r="B236" s="81"/>
      <c r="C236" s="81"/>
      <c r="D236" s="81"/>
      <c r="E236" s="81"/>
      <c r="F236" s="81">
        <f>Atyp!N50</f>
        <v>0</v>
      </c>
      <c r="G236" s="81" t="s">
        <v>854</v>
      </c>
      <c r="H236" s="81"/>
      <c r="I236" s="81"/>
      <c r="J236" s="81"/>
      <c r="K236" s="81"/>
      <c r="L236" s="81"/>
      <c r="M236" s="81"/>
      <c r="N236" s="88" t="str">
        <f>IF(AND($F234&gt;0.99,$F234&lt;1.000001),$A234,"")</f>
        <v/>
      </c>
      <c r="O236" s="88" t="str">
        <f>IF(AND($F235&gt;0.99,$F235&lt;1.000001),$A235,"")</f>
        <v/>
      </c>
      <c r="P236" s="88" t="str">
        <f>IF(AND($F236&gt;0.99,$F236&lt;1.000001),$A236,"")</f>
        <v/>
      </c>
      <c r="Q236" s="88" t="str">
        <f>IF(AND($F237&gt;0.99,$F237&lt;1.000001),$A237,"")</f>
        <v/>
      </c>
      <c r="R236" s="81"/>
      <c r="S236" s="81"/>
      <c r="T236" s="81"/>
      <c r="U236" s="81"/>
      <c r="V236" s="81"/>
      <c r="W236" s="81"/>
      <c r="X236" s="81"/>
      <c r="Y236" s="81"/>
      <c r="Z236" s="81"/>
      <c r="AA236" s="81"/>
      <c r="AB236" s="81"/>
      <c r="AC236" s="81"/>
      <c r="AD236" s="81"/>
      <c r="AE236" s="81"/>
      <c r="AF236" s="81"/>
    </row>
    <row r="237" spans="1:32" ht="15.75" x14ac:dyDescent="0.25">
      <c r="A237" s="81" t="s">
        <v>824</v>
      </c>
      <c r="B237" s="81"/>
      <c r="C237" s="81"/>
      <c r="D237" s="81"/>
      <c r="E237" s="81"/>
      <c r="F237" s="81">
        <f>Atyp!N58</f>
        <v>0</v>
      </c>
      <c r="G237" s="81" t="s">
        <v>855</v>
      </c>
      <c r="H237" s="81"/>
      <c r="I237" s="81"/>
      <c r="J237" s="81"/>
      <c r="K237" s="81"/>
      <c r="L237" s="81"/>
      <c r="M237" s="81"/>
      <c r="N237" s="88" t="str">
        <f>IF($F234=0,$A234,"")</f>
        <v>Fences</v>
      </c>
      <c r="O237" s="88" t="str">
        <f>IF($F235=0,$A235,"")</f>
        <v>Fields (Urban)</v>
      </c>
      <c r="P237" s="88" t="str">
        <f>IF($F236=0,$A236,"")</f>
        <v>Parks/Playgrounds</v>
      </c>
      <c r="Q237" s="88" t="str">
        <f>IF($F237=0,$A237,"")</f>
        <v>Inclement Weather</v>
      </c>
      <c r="R237" s="81"/>
      <c r="S237" s="81"/>
      <c r="T237" s="81"/>
      <c r="U237" s="81"/>
      <c r="V237" s="81"/>
      <c r="W237" s="81"/>
      <c r="X237" s="81"/>
      <c r="Y237" s="81"/>
      <c r="Z237" s="81"/>
      <c r="AA237" s="81"/>
      <c r="AB237" s="81"/>
      <c r="AC237" s="81"/>
      <c r="AD237" s="81"/>
      <c r="AE237" s="81"/>
      <c r="AF237" s="81"/>
    </row>
    <row r="238" spans="1:32" ht="15.75" x14ac:dyDescent="0.25">
      <c r="A238" s="84" t="s">
        <v>850</v>
      </c>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row>
    <row r="239" spans="1:32" ht="15.75" x14ac:dyDescent="0.25">
      <c r="A239" s="81" t="s">
        <v>825</v>
      </c>
      <c r="B239" s="81"/>
      <c r="C239" s="81"/>
      <c r="D239" s="81"/>
      <c r="E239" s="81"/>
      <c r="F239" s="81">
        <f>Rural!N46</f>
        <v>0</v>
      </c>
      <c r="G239" s="81" t="s">
        <v>856</v>
      </c>
      <c r="H239" s="81"/>
      <c r="I239" s="81"/>
      <c r="J239" s="81"/>
      <c r="K239" s="81"/>
      <c r="L239" s="81"/>
      <c r="M239" s="81"/>
      <c r="N239" s="88" t="str">
        <f>IF(F239&gt;3.99,A239,"")</f>
        <v/>
      </c>
      <c r="O239" s="88" t="str">
        <f>IF(F240&gt;3.99,A240,"")</f>
        <v/>
      </c>
      <c r="P239" s="88" t="str">
        <f>IF(F241&gt;3.99,A241,"")</f>
        <v/>
      </c>
      <c r="Q239" s="88" t="str">
        <f>IF(F242&gt;3.99,A242,"")</f>
        <v/>
      </c>
      <c r="R239" s="88" t="str">
        <f>IF(F243&gt;3.99,A243,"")</f>
        <v/>
      </c>
      <c r="S239" s="81"/>
      <c r="T239" s="81"/>
      <c r="U239" s="81"/>
      <c r="V239" s="81"/>
      <c r="W239" s="81"/>
      <c r="X239" s="81"/>
      <c r="Y239" s="81"/>
      <c r="Z239" s="81"/>
      <c r="AA239" s="81"/>
      <c r="AB239" s="81"/>
      <c r="AC239" s="81"/>
      <c r="AD239" s="81"/>
      <c r="AE239" s="81"/>
      <c r="AF239" s="81"/>
    </row>
    <row r="240" spans="1:32" ht="15.75" x14ac:dyDescent="0.25">
      <c r="A240" s="81" t="s">
        <v>826</v>
      </c>
      <c r="B240" s="81"/>
      <c r="C240" s="81"/>
      <c r="D240" s="81"/>
      <c r="E240" s="81"/>
      <c r="F240" s="81">
        <f>Rural!N52</f>
        <v>0</v>
      </c>
      <c r="G240" s="81" t="s">
        <v>853</v>
      </c>
      <c r="H240" s="81"/>
      <c r="I240" s="81"/>
      <c r="J240" s="81"/>
      <c r="K240" s="81"/>
      <c r="L240" s="81"/>
      <c r="M240" s="81"/>
      <c r="N240" s="88" t="str">
        <f>IF(AND($F239&gt;1.01,$F239&lt;3.99),$A239,"")</f>
        <v/>
      </c>
      <c r="O240" s="88" t="str">
        <f>IF(AND($F240&gt;1.01,$F240&lt;3.99),$A240,"")</f>
        <v/>
      </c>
      <c r="P240" s="88" t="str">
        <f>IF(AND($F241&gt;1.01,$F241&lt;3.99),$A241,"")</f>
        <v/>
      </c>
      <c r="Q240" s="88" t="str">
        <f>IF(AND($F242&gt;1.01,$F242&lt;3.99),$A242,"")</f>
        <v/>
      </c>
      <c r="R240" s="88" t="str">
        <f>IF(AND($F243&gt;1.01,$F243&lt;3.99),$A243,"")</f>
        <v/>
      </c>
      <c r="S240" s="81"/>
      <c r="T240" s="81"/>
      <c r="U240" s="81"/>
      <c r="V240" s="81"/>
      <c r="W240" s="81"/>
      <c r="X240" s="81"/>
      <c r="Y240" s="81"/>
      <c r="Z240" s="81"/>
      <c r="AA240" s="81"/>
      <c r="AB240" s="81"/>
      <c r="AC240" s="81"/>
      <c r="AD240" s="81"/>
      <c r="AE240" s="81"/>
      <c r="AF240" s="81"/>
    </row>
    <row r="241" spans="1:32" ht="15.75" x14ac:dyDescent="0.25">
      <c r="A241" s="81" t="s">
        <v>827</v>
      </c>
      <c r="B241" s="81"/>
      <c r="C241" s="81"/>
      <c r="D241" s="81"/>
      <c r="E241" s="81"/>
      <c r="F241" s="81">
        <f>Rural!N58</f>
        <v>0</v>
      </c>
      <c r="G241" s="81" t="s">
        <v>854</v>
      </c>
      <c r="H241" s="81"/>
      <c r="I241" s="81"/>
      <c r="J241" s="81"/>
      <c r="K241" s="81"/>
      <c r="L241" s="81"/>
      <c r="M241" s="81"/>
      <c r="N241" s="88" t="str">
        <f>IF(AND($F239&gt;0.99,$F239&lt;1.000001),$A239,"")</f>
        <v/>
      </c>
      <c r="O241" s="88" t="str">
        <f>IF(AND($F240&gt;0.99,$F240&lt;1.000001),$A240,"")</f>
        <v/>
      </c>
      <c r="P241" s="88" t="str">
        <f>IF(AND($F241&gt;0.99,$F241&lt;1.000001),$A241,"")</f>
        <v/>
      </c>
      <c r="Q241" s="88" t="str">
        <f>IF(AND($F242&gt;0.99,$F242&lt;1.000001),$A242,"")</f>
        <v/>
      </c>
      <c r="R241" s="88" t="str">
        <f>IF(AND($F243&gt;0.99,$F243&lt;1.000001),$A243,"")</f>
        <v/>
      </c>
      <c r="S241" s="81"/>
      <c r="T241" s="81"/>
      <c r="U241" s="81"/>
      <c r="V241" s="81"/>
      <c r="W241" s="81"/>
      <c r="X241" s="81"/>
      <c r="Y241" s="81"/>
      <c r="Z241" s="81"/>
      <c r="AA241" s="81"/>
      <c r="AB241" s="81"/>
      <c r="AC241" s="81"/>
      <c r="AD241" s="81"/>
      <c r="AE241" s="81"/>
      <c r="AF241" s="81"/>
    </row>
    <row r="242" spans="1:32" ht="15.75" x14ac:dyDescent="0.25">
      <c r="A242" s="81" t="s">
        <v>828</v>
      </c>
      <c r="B242" s="81"/>
      <c r="C242" s="81"/>
      <c r="D242" s="81"/>
      <c r="E242" s="81"/>
      <c r="F242" s="81">
        <f>Rural!N65</f>
        <v>0</v>
      </c>
      <c r="G242" s="81" t="s">
        <v>855</v>
      </c>
      <c r="H242" s="81"/>
      <c r="I242" s="81"/>
      <c r="J242" s="81"/>
      <c r="K242" s="81"/>
      <c r="L242" s="81"/>
      <c r="M242" s="81"/>
      <c r="N242" s="88" t="str">
        <f>IF($F239=0,$A239,"")</f>
        <v>Understanding Unique Dangers Related To Rural Travel</v>
      </c>
      <c r="O242" s="88" t="str">
        <f>IF($F240=0,$A240,"")</f>
        <v>Walking Along Rural Roads</v>
      </c>
      <c r="P242" s="88" t="str">
        <f>IF($F241=0,$A241,"")</f>
        <v>Ditches/Arroyos</v>
      </c>
      <c r="Q242" s="88" t="str">
        <f>IF($F242=0,$A242,"")</f>
        <v>Identifying And Going Around Items In Rural Areas</v>
      </c>
      <c r="R242" s="88" t="str">
        <f>IF($F243=0,$A243,"")</f>
        <v>Rural Street Crossings</v>
      </c>
      <c r="S242" s="81"/>
      <c r="T242" s="81"/>
      <c r="U242" s="81"/>
      <c r="V242" s="81"/>
      <c r="W242" s="81"/>
      <c r="X242" s="81"/>
      <c r="Y242" s="81"/>
      <c r="Z242" s="81"/>
      <c r="AA242" s="81"/>
      <c r="AB242" s="81"/>
      <c r="AC242" s="81"/>
      <c r="AD242" s="81"/>
      <c r="AE242" s="81"/>
      <c r="AF242" s="81"/>
    </row>
    <row r="243" spans="1:32" ht="15.75" x14ac:dyDescent="0.25">
      <c r="A243" s="81" t="s">
        <v>829</v>
      </c>
      <c r="B243" s="81"/>
      <c r="C243" s="81"/>
      <c r="D243" s="81"/>
      <c r="E243" s="81"/>
      <c r="F243" s="81">
        <f>Rural!N71</f>
        <v>0</v>
      </c>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row>
    <row r="244" spans="1:32" ht="15.75" x14ac:dyDescent="0.25">
      <c r="A244" s="84" t="s">
        <v>851</v>
      </c>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row>
    <row r="245" spans="1:32" ht="15.75" x14ac:dyDescent="0.25">
      <c r="A245" s="81" t="s">
        <v>830</v>
      </c>
      <c r="B245" s="81"/>
      <c r="C245" s="81"/>
      <c r="D245" s="81"/>
      <c r="E245" s="81"/>
      <c r="F245" s="81">
        <f>VisSpec!N48</f>
        <v>0</v>
      </c>
      <c r="G245" s="81" t="s">
        <v>856</v>
      </c>
      <c r="H245" s="81"/>
      <c r="I245" s="81"/>
      <c r="J245" s="81"/>
      <c r="K245" s="81"/>
      <c r="L245" s="81"/>
      <c r="M245" s="81"/>
      <c r="N245" s="88" t="str">
        <f>IF(F245&gt;3.99,A245,"")</f>
        <v/>
      </c>
      <c r="O245" s="88" t="str">
        <f>IF(F246&gt;3.99,A246,"")</f>
        <v/>
      </c>
      <c r="P245" s="88" t="str">
        <f>IF(F247&gt;3.99,A247,"")</f>
        <v/>
      </c>
      <c r="Q245" s="88" t="str">
        <f>IF(F248&gt;3.99,A248,"")</f>
        <v/>
      </c>
      <c r="R245" s="88" t="str">
        <f>IF(F249&gt;3.99,A249,"")</f>
        <v/>
      </c>
      <c r="S245" s="81"/>
      <c r="T245" s="81"/>
      <c r="U245" s="81"/>
      <c r="V245" s="81"/>
      <c r="W245" s="81"/>
      <c r="X245" s="81"/>
      <c r="Y245" s="81"/>
      <c r="Z245" s="81"/>
      <c r="AA245" s="81"/>
      <c r="AB245" s="81"/>
      <c r="AC245" s="81"/>
      <c r="AD245" s="81"/>
      <c r="AE245" s="81"/>
      <c r="AF245" s="81"/>
    </row>
    <row r="246" spans="1:32" ht="15.75" x14ac:dyDescent="0.25">
      <c r="A246" s="81" t="s">
        <v>831</v>
      </c>
      <c r="B246" s="81"/>
      <c r="C246" s="81"/>
      <c r="D246" s="81"/>
      <c r="E246" s="81"/>
      <c r="F246" s="81">
        <f>VisSpec!N55</f>
        <v>0</v>
      </c>
      <c r="G246" s="81" t="s">
        <v>853</v>
      </c>
      <c r="H246" s="81"/>
      <c r="I246" s="81"/>
      <c r="J246" s="81"/>
      <c r="K246" s="81"/>
      <c r="L246" s="81"/>
      <c r="M246" s="81"/>
      <c r="N246" s="88" t="str">
        <f>IF(AND($F245&gt;1.01,$F245&lt;3.99),$A245,"")</f>
        <v/>
      </c>
      <c r="O246" s="88" t="str">
        <f>IF(AND($F246&gt;1.01,$F246&lt;3.99),$A246,"")</f>
        <v/>
      </c>
      <c r="P246" s="88" t="str">
        <f>IF(AND($F247&gt;1.01,$F247&lt;3.99),$A247,"")</f>
        <v/>
      </c>
      <c r="Q246" s="88" t="str">
        <f>IF(AND($F248&gt;1.01,$F248&lt;3.99),$A248,"")</f>
        <v/>
      </c>
      <c r="R246" s="88" t="str">
        <f>IF(AND($F249&gt;1.01,$F249&lt;3.99),$A249,"")</f>
        <v/>
      </c>
      <c r="S246" s="81"/>
      <c r="T246" s="81"/>
      <c r="U246" s="81"/>
      <c r="V246" s="81"/>
      <c r="W246" s="81"/>
      <c r="X246" s="81"/>
      <c r="Y246" s="81"/>
      <c r="Z246" s="81"/>
      <c r="AA246" s="81"/>
      <c r="AB246" s="81"/>
      <c r="AC246" s="81"/>
      <c r="AD246" s="81"/>
      <c r="AE246" s="81"/>
      <c r="AF246" s="81"/>
    </row>
    <row r="247" spans="1:32" ht="15.75" x14ac:dyDescent="0.25">
      <c r="A247" s="81" t="s">
        <v>832</v>
      </c>
      <c r="B247" s="81"/>
      <c r="C247" s="81"/>
      <c r="D247" s="81"/>
      <c r="E247" s="81"/>
      <c r="F247" s="81">
        <f>VisSpec!N62</f>
        <v>0</v>
      </c>
      <c r="G247" s="81" t="s">
        <v>854</v>
      </c>
      <c r="H247" s="81"/>
      <c r="I247" s="81"/>
      <c r="J247" s="81"/>
      <c r="K247" s="81"/>
      <c r="L247" s="81"/>
      <c r="M247" s="81"/>
      <c r="N247" s="88" t="str">
        <f>IF(AND($F245&gt;0.99,$F245&lt;1.000001),$A245,"")</f>
        <v/>
      </c>
      <c r="O247" s="88" t="str">
        <f>IF(AND($F246&gt;0.99,$F246&lt;1.000001),$A246,"")</f>
        <v/>
      </c>
      <c r="P247" s="88" t="str">
        <f>IF(AND($F247&gt;0.99,$F247&lt;1.000001),$A247,"")</f>
        <v/>
      </c>
      <c r="Q247" s="88" t="str">
        <f>IF(AND($F248&gt;0.99,$F248&lt;1.000001),$A248,"")</f>
        <v/>
      </c>
      <c r="R247" s="88" t="str">
        <f>IF(AND($F249&gt;0.99,$F249&lt;1.000001),$A249,"")</f>
        <v/>
      </c>
      <c r="S247" s="81"/>
      <c r="T247" s="81"/>
      <c r="U247" s="81"/>
      <c r="V247" s="81"/>
      <c r="W247" s="81"/>
      <c r="X247" s="81"/>
      <c r="Y247" s="81"/>
      <c r="Z247" s="81"/>
      <c r="AA247" s="81"/>
      <c r="AB247" s="81"/>
      <c r="AC247" s="81"/>
      <c r="AD247" s="81"/>
      <c r="AE247" s="81"/>
      <c r="AF247" s="81"/>
    </row>
    <row r="248" spans="1:32" ht="15.75" x14ac:dyDescent="0.25">
      <c r="A248" s="81" t="s">
        <v>833</v>
      </c>
      <c r="B248" s="81"/>
      <c r="C248" s="81"/>
      <c r="D248" s="81"/>
      <c r="E248" s="81"/>
      <c r="F248" s="81">
        <f>VisSpec!N66</f>
        <v>0</v>
      </c>
      <c r="G248" s="81" t="s">
        <v>855</v>
      </c>
      <c r="H248" s="81"/>
      <c r="I248" s="81"/>
      <c r="J248" s="81"/>
      <c r="K248" s="81"/>
      <c r="L248" s="81"/>
      <c r="M248" s="81"/>
      <c r="N248" s="88" t="str">
        <f>IF($F245=0,$A245,"")</f>
        <v>Scanning Materials</v>
      </c>
      <c r="O248" s="88" t="str">
        <f>IF($F246=0,$A246,"")</f>
        <v>Scanning Environments</v>
      </c>
      <c r="P248" s="88" t="str">
        <f>IF($F247=0,$A247,"")</f>
        <v>Magnifiers And CCTVs</v>
      </c>
      <c r="Q248" s="88" t="str">
        <f>IF($F248=0,$A248,"")</f>
        <v>Monoculars</v>
      </c>
      <c r="R248" s="88" t="str">
        <f>IF($F249=0,$A249,"")</f>
        <v>Visual Traveling</v>
      </c>
      <c r="S248" s="81"/>
      <c r="T248" s="81"/>
      <c r="U248" s="81"/>
      <c r="V248" s="81"/>
      <c r="W248" s="81"/>
      <c r="X248" s="81"/>
      <c r="Y248" s="81"/>
      <c r="Z248" s="81"/>
      <c r="AA248" s="81"/>
      <c r="AB248" s="81"/>
      <c r="AC248" s="81"/>
      <c r="AD248" s="81"/>
      <c r="AE248" s="81"/>
      <c r="AF248" s="81"/>
    </row>
    <row r="249" spans="1:32" ht="15.75" x14ac:dyDescent="0.25">
      <c r="A249" s="81" t="s">
        <v>834</v>
      </c>
      <c r="B249" s="81"/>
      <c r="C249" s="81"/>
      <c r="D249" s="81"/>
      <c r="E249" s="81"/>
      <c r="F249" s="81">
        <f>VisSpec!N72</f>
        <v>0</v>
      </c>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row>
    <row r="250" spans="1:32" ht="15.75" x14ac:dyDescent="0.25">
      <c r="A250" s="84" t="s">
        <v>852</v>
      </c>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row>
    <row r="251" spans="1:32" ht="15.75" x14ac:dyDescent="0.25">
      <c r="A251" s="81" t="s">
        <v>835</v>
      </c>
      <c r="B251" s="81"/>
      <c r="C251" s="81"/>
      <c r="D251" s="81"/>
      <c r="E251" s="81"/>
      <c r="F251" s="81">
        <f>Commun!N59</f>
        <v>0</v>
      </c>
      <c r="G251" s="81" t="s">
        <v>856</v>
      </c>
      <c r="H251" s="81"/>
      <c r="I251" s="81"/>
      <c r="J251" s="81"/>
      <c r="K251" s="81"/>
      <c r="L251" s="81"/>
      <c r="M251" s="81"/>
      <c r="N251" s="88" t="str">
        <f>IF(F251&gt;3.99,A251,"")</f>
        <v/>
      </c>
      <c r="O251" s="88" t="str">
        <f>IF(F252&gt;3.99,A252,"")</f>
        <v/>
      </c>
      <c r="P251" s="88" t="str">
        <f>IF(F253&gt;3.99,A253,"")</f>
        <v/>
      </c>
      <c r="Q251" s="88" t="str">
        <f>IF(F254&gt;3.99,A254,"")</f>
        <v/>
      </c>
      <c r="R251" s="88" t="str">
        <f>IF(F255&gt;3.99,A255,"")</f>
        <v/>
      </c>
      <c r="S251" s="81"/>
      <c r="T251" s="81"/>
      <c r="U251" s="81"/>
      <c r="V251" s="81"/>
      <c r="W251" s="81"/>
      <c r="X251" s="81"/>
      <c r="Y251" s="81"/>
      <c r="Z251" s="81"/>
      <c r="AA251" s="81"/>
      <c r="AB251" s="81"/>
      <c r="AC251" s="81"/>
      <c r="AD251" s="81"/>
      <c r="AE251" s="81"/>
      <c r="AF251" s="81"/>
    </row>
    <row r="252" spans="1:32" ht="15.75" x14ac:dyDescent="0.25">
      <c r="A252" s="81" t="s">
        <v>836</v>
      </c>
      <c r="B252" s="81"/>
      <c r="C252" s="81"/>
      <c r="D252" s="81"/>
      <c r="E252" s="81"/>
      <c r="F252" s="81">
        <f>Commun!N63</f>
        <v>0</v>
      </c>
      <c r="G252" s="81" t="s">
        <v>853</v>
      </c>
      <c r="H252" s="81"/>
      <c r="I252" s="81"/>
      <c r="J252" s="81"/>
      <c r="K252" s="81"/>
      <c r="L252" s="81"/>
      <c r="M252" s="81"/>
      <c r="N252" s="88" t="str">
        <f>IF(AND($F251&gt;1.01,$F251&lt;3.99),$A251,"")</f>
        <v/>
      </c>
      <c r="O252" s="88" t="str">
        <f>IF(AND($F252&gt;1.01,$F252&lt;3.99),$A252,"")</f>
        <v/>
      </c>
      <c r="P252" s="88" t="str">
        <f>IF(AND($F253&gt;1.01,$F253&lt;3.99),$A253,"")</f>
        <v/>
      </c>
      <c r="Q252" s="88" t="str">
        <f>IF(AND($F254&gt;1.01,$F254&lt;3.99),$A254,"")</f>
        <v/>
      </c>
      <c r="R252" s="88" t="str">
        <f>IF(AND($F255&gt;1.01,$F255&lt;3.99),$A255,"")</f>
        <v/>
      </c>
      <c r="S252" s="81"/>
      <c r="T252" s="81"/>
      <c r="U252" s="81"/>
      <c r="V252" s="81"/>
      <c r="W252" s="81"/>
      <c r="X252" s="81"/>
      <c r="Y252" s="81"/>
      <c r="Z252" s="81"/>
      <c r="AA252" s="81"/>
      <c r="AB252" s="81"/>
      <c r="AC252" s="81"/>
      <c r="AD252" s="81"/>
      <c r="AE252" s="81"/>
      <c r="AF252" s="81"/>
    </row>
    <row r="253" spans="1:32" ht="15.75" x14ac:dyDescent="0.25">
      <c r="A253" s="81" t="s">
        <v>837</v>
      </c>
      <c r="B253" s="81"/>
      <c r="C253" s="81"/>
      <c r="D253" s="81"/>
      <c r="E253" s="81"/>
      <c r="F253" s="81">
        <f>Commun!N75</f>
        <v>0</v>
      </c>
      <c r="G253" s="81" t="s">
        <v>854</v>
      </c>
      <c r="H253" s="81"/>
      <c r="I253" s="81"/>
      <c r="J253" s="81"/>
      <c r="K253" s="81"/>
      <c r="L253" s="81"/>
      <c r="M253" s="81"/>
      <c r="N253" s="88" t="str">
        <f>IF(AND($F251&gt;0.99,$F251&lt;1.000001),$A251,"")</f>
        <v/>
      </c>
      <c r="O253" s="88" t="str">
        <f>IF(AND($F252&gt;0.99,$F252&lt;1.000001),$A252,"")</f>
        <v/>
      </c>
      <c r="P253" s="88" t="str">
        <f>IF(AND($F253&gt;0.99,$F253&lt;1.000001),$A253,"")</f>
        <v/>
      </c>
      <c r="Q253" s="88" t="str">
        <f>IF(AND($F254&gt;0.99,$F254&lt;1.000001),$A254,"")</f>
        <v/>
      </c>
      <c r="R253" s="88" t="str">
        <f>IF(AND($F255&gt;0.99,$F255&lt;1.000001),$A255,"")</f>
        <v/>
      </c>
      <c r="S253" s="81"/>
      <c r="T253" s="81"/>
      <c r="U253" s="81"/>
      <c r="V253" s="81"/>
      <c r="W253" s="81"/>
      <c r="X253" s="81"/>
      <c r="Y253" s="81"/>
      <c r="Z253" s="81"/>
      <c r="AA253" s="81"/>
      <c r="AB253" s="81"/>
      <c r="AC253" s="81"/>
      <c r="AD253" s="81"/>
      <c r="AE253" s="81"/>
      <c r="AF253" s="81"/>
    </row>
    <row r="254" spans="1:32" ht="15.75" x14ac:dyDescent="0.25">
      <c r="A254" s="81" t="s">
        <v>838</v>
      </c>
      <c r="B254" s="81"/>
      <c r="C254" s="81"/>
      <c r="D254" s="81"/>
      <c r="E254" s="81"/>
      <c r="F254" s="81">
        <f>Commun!N86</f>
        <v>0</v>
      </c>
      <c r="G254" s="81" t="s">
        <v>855</v>
      </c>
      <c r="H254" s="81"/>
      <c r="I254" s="81"/>
      <c r="J254" s="81"/>
      <c r="K254" s="81"/>
      <c r="L254" s="81"/>
      <c r="M254" s="81"/>
      <c r="N254" s="88" t="str">
        <f>IF($F251=0,$A251,"")</f>
        <v>Comparison Shopping From Home</v>
      </c>
      <c r="O254" s="88" t="str">
        <f>IF($F252=0,$A252,"")</f>
        <v>Stores</v>
      </c>
      <c r="P254" s="88" t="str">
        <f>IF($F253=0,$A253,"")</f>
        <v>Fast Food Restaurants</v>
      </c>
      <c r="Q254" s="88" t="str">
        <f>IF($F254=0,$A254,"")</f>
        <v>Cafeteria Restaurants</v>
      </c>
      <c r="R254" s="88" t="str">
        <f>IF($F255=0,$A255,"")</f>
        <v>Sit Down Restaurants</v>
      </c>
      <c r="S254" s="81"/>
      <c r="T254" s="81"/>
      <c r="U254" s="81"/>
      <c r="V254" s="81"/>
      <c r="W254" s="81"/>
      <c r="X254" s="81"/>
      <c r="Y254" s="81"/>
      <c r="Z254" s="81"/>
      <c r="AA254" s="81"/>
      <c r="AB254" s="81"/>
      <c r="AC254" s="81"/>
      <c r="AD254" s="81"/>
      <c r="AE254" s="81"/>
      <c r="AF254" s="81"/>
    </row>
    <row r="255" spans="1:32" ht="15.75" x14ac:dyDescent="0.25">
      <c r="A255" s="81" t="s">
        <v>839</v>
      </c>
      <c r="B255" s="81"/>
      <c r="C255" s="81"/>
      <c r="D255" s="81"/>
      <c r="E255" s="81"/>
      <c r="F255" s="81">
        <f>Commun!N97</f>
        <v>0</v>
      </c>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row>
    <row r="256" spans="1:32" ht="15.75"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row>
    <row r="257" spans="1:32" ht="15.75"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row>
    <row r="258" spans="1:32" ht="15.75"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row>
    <row r="259" spans="1:32" ht="15.75" x14ac:dyDescent="0.25">
      <c r="A259" s="81"/>
      <c r="B259" s="81"/>
      <c r="C259" s="81"/>
      <c r="D259" s="81"/>
      <c r="E259" s="81"/>
      <c r="F259" s="81"/>
      <c r="G259" s="81" t="s">
        <v>861</v>
      </c>
      <c r="H259" s="81" t="s">
        <v>862</v>
      </c>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row>
    <row r="260" spans="1:32" ht="15.75" x14ac:dyDescent="0.25">
      <c r="A260" s="82">
        <f>G5</f>
        <v>0</v>
      </c>
      <c r="B260" s="79" t="s">
        <v>25</v>
      </c>
      <c r="C260" s="81"/>
      <c r="D260" s="81"/>
      <c r="E260" s="81"/>
      <c r="F260" s="81"/>
      <c r="G260" s="81" t="s">
        <v>892</v>
      </c>
      <c r="H260" s="81"/>
      <c r="I260" s="81"/>
      <c r="J260" s="81"/>
      <c r="K260" s="81"/>
      <c r="L260" s="81"/>
      <c r="M260" s="81"/>
      <c r="N260" s="88" t="str">
        <f>IF(A260&gt;79.999999999,B260,"")</f>
        <v/>
      </c>
      <c r="O260" s="88" t="str">
        <f>IF(A261&gt;79.999999999,B261,"")</f>
        <v/>
      </c>
      <c r="P260" s="88" t="str">
        <f>IF(A262&gt;79.999999999,B262,"")</f>
        <v/>
      </c>
      <c r="Q260" s="88" t="str">
        <f>IF(A263&gt;79.999999999,B263,"")</f>
        <v/>
      </c>
      <c r="R260" s="88" t="str">
        <f>IF(A264&gt;79.999999999,B264,"")</f>
        <v/>
      </c>
      <c r="S260" s="88" t="str">
        <f>IF(A265&gt;79.999999999,B265,"")</f>
        <v/>
      </c>
      <c r="T260" s="88" t="str">
        <f>IF(A266&gt;79.999999999,B266,"")</f>
        <v/>
      </c>
      <c r="U260" s="88" t="str">
        <f>IF(A267&gt;79.999999999,B267,"")</f>
        <v/>
      </c>
      <c r="V260" s="88" t="str">
        <f>IF(A268&gt;79.999999999,B268,"")</f>
        <v/>
      </c>
      <c r="W260" s="88" t="str">
        <f>IF(A269&gt;79.999999999,B269,"")</f>
        <v/>
      </c>
      <c r="X260" s="88" t="str">
        <f>IF(A270&gt;79.999999999,B270,"")</f>
        <v/>
      </c>
      <c r="Y260" s="88" t="str">
        <f>IF(A271&gt;79.999999999,B271,"")</f>
        <v/>
      </c>
      <c r="Z260" s="88" t="str">
        <f>IF(A272&gt;79.999999999,B272,"")</f>
        <v/>
      </c>
      <c r="AA260" s="88" t="str">
        <f>IF(A273&gt;79.999999999,B273,"")</f>
        <v/>
      </c>
      <c r="AB260" s="88" t="str">
        <f>IF(A274&gt;79.999999999,B274,"")</f>
        <v/>
      </c>
      <c r="AC260" s="81"/>
      <c r="AD260" s="81"/>
      <c r="AE260" s="81"/>
      <c r="AF260" s="81"/>
    </row>
    <row r="261" spans="1:32" ht="15.75" x14ac:dyDescent="0.25">
      <c r="A261" s="82">
        <f>G11</f>
        <v>0</v>
      </c>
      <c r="B261" s="79" t="s">
        <v>24</v>
      </c>
      <c r="C261" s="81"/>
      <c r="D261" s="81"/>
      <c r="E261" s="81"/>
      <c r="F261" s="81"/>
      <c r="G261" s="81" t="s">
        <v>893</v>
      </c>
      <c r="H261" s="81"/>
      <c r="I261" s="81"/>
      <c r="J261" s="81"/>
      <c r="K261" s="81"/>
      <c r="L261" s="81"/>
      <c r="M261" s="81"/>
      <c r="N261" s="88" t="str">
        <f>IF(AND($A260&gt;20.000001,$A260&lt;79.999999998),$B260,"")</f>
        <v/>
      </c>
      <c r="O261" s="88" t="str">
        <f>IF(AND($A261&gt;20.000001,$A261&lt;79.999999998),$B261,"")</f>
        <v/>
      </c>
      <c r="P261" s="88" t="str">
        <f>IF(AND($A262&gt;20.000001,$A262&lt;79.999999998),$B262,"")</f>
        <v/>
      </c>
      <c r="Q261" s="88" t="str">
        <f>IF(AND($A263&gt;20.000001,$A263&lt;79.999999998),$B263,"")</f>
        <v/>
      </c>
      <c r="R261" s="88" t="str">
        <f>IF(AND($A264&gt;20.000001,$A264&lt;79.999999998),$B264,"")</f>
        <v/>
      </c>
      <c r="S261" s="88" t="str">
        <f>IF(AND($A265&gt;20.000001,$A265&lt;79.999999998),$B265,"")</f>
        <v/>
      </c>
      <c r="T261" s="88" t="str">
        <f>IF(AND($A266&gt;20.000001,$A266&lt;79.999999998),$B266,"")</f>
        <v/>
      </c>
      <c r="U261" s="88" t="str">
        <f>IF(AND($A267&gt;20.000001,$A267&lt;79.999999998),$B267,"")</f>
        <v/>
      </c>
      <c r="V261" s="88" t="str">
        <f>IF(AND($A268&gt;20.000001,$A268&lt;79.999999998),$B268,"")</f>
        <v/>
      </c>
      <c r="W261" s="88" t="str">
        <f>IF(AND($A269&gt;20.000001,$A269&lt;79.999999998),$B269,"")</f>
        <v/>
      </c>
      <c r="X261" s="88" t="str">
        <f>IF(AND($A270&gt;20.000001,$A270&lt;79.999999998),$B270,"")</f>
        <v/>
      </c>
      <c r="Y261" s="88" t="str">
        <f>IF(AND($A271&gt;20.000001,$A271&lt;79.999999998),$B271,"")</f>
        <v/>
      </c>
      <c r="Z261" s="88" t="str">
        <f>IF(AND($A272&gt;20.000001,$A272&lt;79.999999998),$B272,"")</f>
        <v/>
      </c>
      <c r="AA261" s="88" t="str">
        <f>IF(AND($A273&gt;20.000001,$A273&lt;79.999999998),$B273,"")</f>
        <v/>
      </c>
      <c r="AB261" s="88" t="str">
        <f>IF(AND($A274&gt;20.000001,$A274&lt;79.999999998),$B274,"")</f>
        <v/>
      </c>
      <c r="AC261" s="81"/>
      <c r="AD261" s="81"/>
      <c r="AE261" s="81"/>
      <c r="AF261" s="81"/>
    </row>
    <row r="262" spans="1:32" ht="15.75" x14ac:dyDescent="0.25">
      <c r="A262" s="82">
        <f>G17</f>
        <v>0</v>
      </c>
      <c r="B262" s="79" t="s">
        <v>23</v>
      </c>
      <c r="C262" s="81"/>
      <c r="D262" s="81"/>
      <c r="E262" s="81"/>
      <c r="F262" s="81"/>
      <c r="G262" s="81" t="s">
        <v>894</v>
      </c>
      <c r="H262" s="81"/>
      <c r="I262" s="81"/>
      <c r="J262" s="81"/>
      <c r="K262" s="81"/>
      <c r="L262" s="81"/>
      <c r="M262" s="81"/>
      <c r="N262" s="81" t="str">
        <f>IF(AND($A260&gt;19.9,$A260&lt;20.1),$B260,"")</f>
        <v/>
      </c>
      <c r="O262" s="81" t="str">
        <f>IF(AND($A261&gt;19.9,$A261&lt;20.1),$B261,"")</f>
        <v/>
      </c>
      <c r="P262" s="81" t="str">
        <f>IF(AND($A262&gt;19.9,$A262&lt;20.1),$B262,"")</f>
        <v/>
      </c>
      <c r="Q262" s="81" t="str">
        <f>IF(AND($A263&gt;19.9,$A263&lt;20.1),$B263,"")</f>
        <v/>
      </c>
      <c r="R262" s="81" t="str">
        <f>IF(AND($A264&gt;19.9,$A264&lt;20.1),$B264,"")</f>
        <v/>
      </c>
      <c r="S262" s="81" t="str">
        <f>IF(AND($A265&gt;19.9,$A265&lt;20.1),$B265,"")</f>
        <v/>
      </c>
      <c r="T262" s="81" t="str">
        <f>IF(AND($A266&gt;19.9,$A266&lt;20.1),$B266,"")</f>
        <v/>
      </c>
      <c r="U262" s="81" t="str">
        <f>IF(AND($A267&gt;19.9,$A267&lt;20.1),$B267,"")</f>
        <v/>
      </c>
      <c r="V262" s="81" t="str">
        <f>IF(AND($A268&gt;19.9,$A268&lt;20.1),$B268,"")</f>
        <v/>
      </c>
      <c r="W262" s="81" t="str">
        <f>IF(AND($A269&gt;19.9,$A269&lt;20.1),$B269,"")</f>
        <v/>
      </c>
      <c r="X262" s="81" t="str">
        <f>IF(AND($A270&gt;19.9,$A270&lt;20.1),$B270,"")</f>
        <v/>
      </c>
      <c r="Y262" s="81" t="str">
        <f>IF(AND($A271&gt;19.9,$A271&lt;20.1),$B271,"")</f>
        <v/>
      </c>
      <c r="Z262" s="81" t="str">
        <f>IF(AND($A272&gt;19.9,$A272&lt;20.1),$B272,"")</f>
        <v/>
      </c>
      <c r="AA262" s="81" t="str">
        <f>IF(AND($A273&gt;19.9,$A273&lt;20.1),$B273,"")</f>
        <v/>
      </c>
      <c r="AB262" s="81" t="str">
        <f>IF(AND($A274&gt;19.9,$A274&lt;20.1),$B274,"")</f>
        <v/>
      </c>
      <c r="AC262" s="81"/>
      <c r="AD262" s="81"/>
      <c r="AE262" s="81"/>
      <c r="AF262" s="81"/>
    </row>
    <row r="263" spans="1:32" ht="15.75" x14ac:dyDescent="0.25">
      <c r="A263" s="82">
        <f>G23</f>
        <v>0</v>
      </c>
      <c r="B263" s="79" t="s">
        <v>22</v>
      </c>
      <c r="C263" s="81"/>
      <c r="D263" s="81"/>
      <c r="E263" s="81"/>
      <c r="F263" s="81"/>
      <c r="G263" s="81" t="s">
        <v>895</v>
      </c>
      <c r="H263" s="81"/>
      <c r="I263" s="81"/>
      <c r="J263" s="81"/>
      <c r="K263" s="81"/>
      <c r="L263" s="81"/>
      <c r="M263" s="81"/>
      <c r="N263" s="88" t="str">
        <f>IF($A260=0,$B260,"")</f>
        <v>Concepts</v>
      </c>
      <c r="O263" s="88" t="str">
        <f>IF($A261=0,$B261,"")</f>
        <v>Movement</v>
      </c>
      <c r="P263" s="88" t="str">
        <f>IF($A262=0,$B262,"")</f>
        <v>Single Room O&amp;M</v>
      </c>
      <c r="Q263" s="88" t="str">
        <f>IF($A263=0,$B263,"")</f>
        <v>Indoor O&amp;M</v>
      </c>
      <c r="R263" s="88" t="str">
        <f>IF($A264=0,$B264,"")</f>
        <v>Self Protection</v>
      </c>
      <c r="S263" s="88" t="str">
        <f>IF($A265=0,$B265,"")</f>
        <v>Guided Travel</v>
      </c>
      <c r="T263" s="88" t="str">
        <f>IF($A266=0,$B266,"")</f>
        <v>Cane Skills</v>
      </c>
      <c r="U263" s="88" t="str">
        <f>IF($A267=0,$B267,"")</f>
        <v>Sidewalk Travel</v>
      </c>
      <c r="V263" s="88" t="str">
        <f>IF($A268=0,$B268,"")</f>
        <v>Street Crossings</v>
      </c>
      <c r="W263" s="88" t="str">
        <f>IF($A269=0,$B269,"")</f>
        <v>Orientation Skills &amp; GPS</v>
      </c>
      <c r="X263" s="88" t="str">
        <f>IF($A270=0,$B270,"")</f>
        <v>Public Transportation</v>
      </c>
      <c r="Y263" s="88" t="str">
        <f>IF($A271=0,$B271,"")</f>
        <v>Atypical O&amp;M</v>
      </c>
      <c r="Z263" s="88" t="str">
        <f>IF($A272=0,$B272,"")</f>
        <v>Rural Travel</v>
      </c>
      <c r="AA263" s="88" t="str">
        <f>IF($A273=0,$B273,"")</f>
        <v>Vision Specific O&amp;M Skills</v>
      </c>
      <c r="AB263" s="88" t="str">
        <f>IF($A274=0,$B274,"")</f>
        <v xml:space="preserve">Community </v>
      </c>
      <c r="AC263" s="81"/>
      <c r="AD263" s="81"/>
      <c r="AE263" s="81"/>
      <c r="AF263" s="81"/>
    </row>
    <row r="264" spans="1:32" ht="15.75" x14ac:dyDescent="0.25">
      <c r="A264" s="82">
        <f>G29</f>
        <v>0</v>
      </c>
      <c r="B264" s="79" t="s">
        <v>21</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1:32" ht="15.75" x14ac:dyDescent="0.25">
      <c r="A265" s="82">
        <f>G35</f>
        <v>0</v>
      </c>
      <c r="B265" s="79" t="s">
        <v>20</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row>
    <row r="266" spans="1:32" ht="15.75" x14ac:dyDescent="0.25">
      <c r="A266" s="82">
        <f>G41</f>
        <v>0</v>
      </c>
      <c r="B266" s="79" t="s">
        <v>19</v>
      </c>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1:32" ht="15.75" x14ac:dyDescent="0.25">
      <c r="A267" s="82">
        <f>G47</f>
        <v>0</v>
      </c>
      <c r="B267" s="79" t="s">
        <v>891</v>
      </c>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row>
    <row r="268" spans="1:32" ht="15.75" x14ac:dyDescent="0.25">
      <c r="A268" s="82">
        <f>G53</f>
        <v>0</v>
      </c>
      <c r="B268" s="79" t="s">
        <v>18</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row>
    <row r="269" spans="1:32" ht="15.75" x14ac:dyDescent="0.25">
      <c r="A269" s="82">
        <f>G59</f>
        <v>0</v>
      </c>
      <c r="B269" s="79" t="s">
        <v>12</v>
      </c>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row>
    <row r="270" spans="1:32" ht="15.75" x14ac:dyDescent="0.25">
      <c r="A270" s="82">
        <f>G65</f>
        <v>0</v>
      </c>
      <c r="B270" s="79" t="s">
        <v>13</v>
      </c>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row>
    <row r="271" spans="1:32" ht="15.75" x14ac:dyDescent="0.25">
      <c r="A271" s="82">
        <f>G71</f>
        <v>0</v>
      </c>
      <c r="B271" s="79" t="s">
        <v>14</v>
      </c>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row>
    <row r="272" spans="1:32" ht="15.75" x14ac:dyDescent="0.25">
      <c r="A272" s="82">
        <f>G77</f>
        <v>0</v>
      </c>
      <c r="B272" s="79" t="s">
        <v>15</v>
      </c>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1:32" ht="15.75" x14ac:dyDescent="0.25">
      <c r="A273" s="82">
        <f>G83</f>
        <v>0</v>
      </c>
      <c r="B273" s="79" t="s">
        <v>16</v>
      </c>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row>
    <row r="274" spans="1:32" ht="15.75" x14ac:dyDescent="0.25">
      <c r="A274" s="82">
        <f>G89</f>
        <v>0</v>
      </c>
      <c r="B274" s="79" t="s">
        <v>17</v>
      </c>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row>
    <row r="275" spans="1:32" ht="15.75" x14ac:dyDescent="0.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row>
    <row r="276" spans="1:32" ht="15.75" x14ac:dyDescent="0.25">
      <c r="A276" s="81" t="s">
        <v>866</v>
      </c>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1:32" ht="15.75" x14ac:dyDescent="0.25">
      <c r="A277" s="81" t="s">
        <v>867</v>
      </c>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row>
    <row r="278" spans="1:32" ht="15.75" x14ac:dyDescent="0.25">
      <c r="A278" s="81" t="s">
        <v>868</v>
      </c>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row>
    <row r="279" spans="1:32" ht="15.75" x14ac:dyDescent="0.25">
      <c r="A279" s="81" t="s">
        <v>879</v>
      </c>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row>
    <row r="280" spans="1:32" ht="15.75" x14ac:dyDescent="0.25">
      <c r="A280" s="81" t="s">
        <v>870</v>
      </c>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row>
    <row r="281" spans="1:32" ht="15.75" x14ac:dyDescent="0.25">
      <c r="A281" s="81" t="s">
        <v>871</v>
      </c>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row>
    <row r="282" spans="1:32" ht="15.75" x14ac:dyDescent="0.25">
      <c r="A282" s="81" t="s">
        <v>872</v>
      </c>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row>
    <row r="283" spans="1:32" ht="15.75" x14ac:dyDescent="0.25">
      <c r="A283" s="81" t="s">
        <v>873</v>
      </c>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row>
    <row r="284" spans="1:32" ht="15.75" x14ac:dyDescent="0.25">
      <c r="A284" s="81" t="s">
        <v>874</v>
      </c>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row>
    <row r="285" spans="1:32" ht="15.75" x14ac:dyDescent="0.25">
      <c r="A285" s="81" t="s">
        <v>896</v>
      </c>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row>
    <row r="286" spans="1:32" ht="15.75" x14ac:dyDescent="0.25">
      <c r="A286" s="88" t="str">
        <f t="shared" ref="A286:A300" si="2">IF($M286&gt;$L286,$B260,"")</f>
        <v/>
      </c>
      <c r="B286" s="81">
        <f>Front!B3</f>
        <v>0</v>
      </c>
      <c r="C286" s="81">
        <f>Front!C3</f>
        <v>0</v>
      </c>
      <c r="D286" s="81">
        <f>Front!D3</f>
        <v>0</v>
      </c>
      <c r="E286" s="81">
        <f>Front!E3</f>
        <v>0</v>
      </c>
      <c r="F286" s="81">
        <f>Front!F3</f>
        <v>0</v>
      </c>
      <c r="G286" s="81">
        <f>Front!G3</f>
        <v>0</v>
      </c>
      <c r="H286" s="81">
        <f>Front!H3</f>
        <v>0</v>
      </c>
      <c r="I286" s="81">
        <f>Front!I3</f>
        <v>0</v>
      </c>
      <c r="J286" s="81">
        <f>Front!J3</f>
        <v>0</v>
      </c>
      <c r="K286" s="81">
        <f>Front!K3</f>
        <v>0</v>
      </c>
      <c r="L286" s="81">
        <f>Front!L3</f>
        <v>0</v>
      </c>
      <c r="M286" s="81">
        <f>Front!M3</f>
        <v>0</v>
      </c>
      <c r="N286" s="81"/>
      <c r="O286" s="81"/>
      <c r="P286" s="81"/>
      <c r="Q286" s="81"/>
      <c r="R286" s="81"/>
      <c r="S286" s="81"/>
      <c r="T286" s="81"/>
      <c r="U286" s="81"/>
      <c r="V286" s="81"/>
      <c r="W286" s="81"/>
      <c r="X286" s="81"/>
      <c r="Y286" s="81"/>
      <c r="Z286" s="81"/>
      <c r="AA286" s="81"/>
      <c r="AB286" s="81"/>
      <c r="AC286" s="81"/>
      <c r="AD286" s="81"/>
      <c r="AE286" s="81"/>
      <c r="AF286" s="81"/>
    </row>
    <row r="287" spans="1:32" ht="15.75" x14ac:dyDescent="0.25">
      <c r="A287" s="88" t="str">
        <f t="shared" si="2"/>
        <v/>
      </c>
      <c r="B287" s="81">
        <f>Front!B4</f>
        <v>0</v>
      </c>
      <c r="C287" s="81">
        <f>Front!C4</f>
        <v>0</v>
      </c>
      <c r="D287" s="81">
        <f>Front!D4</f>
        <v>0</v>
      </c>
      <c r="E287" s="81">
        <f>Front!E4</f>
        <v>0</v>
      </c>
      <c r="F287" s="81">
        <f>Front!F4</f>
        <v>0</v>
      </c>
      <c r="G287" s="81">
        <f>Front!G4</f>
        <v>0</v>
      </c>
      <c r="H287" s="81">
        <f>Front!H4</f>
        <v>0</v>
      </c>
      <c r="I287" s="81">
        <f>Front!I4</f>
        <v>0</v>
      </c>
      <c r="J287" s="81">
        <f>Front!J4</f>
        <v>0</v>
      </c>
      <c r="K287" s="81">
        <f>Front!K4</f>
        <v>0</v>
      </c>
      <c r="L287" s="81">
        <f>Front!L4</f>
        <v>0</v>
      </c>
      <c r="M287" s="81">
        <f>Front!M4</f>
        <v>0</v>
      </c>
      <c r="N287" s="81"/>
      <c r="O287" s="81"/>
      <c r="P287" s="81"/>
      <c r="Q287" s="81"/>
      <c r="R287" s="81"/>
      <c r="S287" s="81"/>
      <c r="T287" s="81"/>
      <c r="U287" s="81"/>
      <c r="V287" s="81"/>
      <c r="W287" s="81"/>
      <c r="X287" s="81"/>
      <c r="Y287" s="81"/>
      <c r="Z287" s="81"/>
      <c r="AA287" s="81"/>
      <c r="AB287" s="81"/>
      <c r="AC287" s="81"/>
      <c r="AD287" s="81"/>
      <c r="AE287" s="81"/>
      <c r="AF287" s="81"/>
    </row>
    <row r="288" spans="1:32" ht="15.75" x14ac:dyDescent="0.25">
      <c r="A288" s="88" t="str">
        <f t="shared" si="2"/>
        <v/>
      </c>
      <c r="B288" s="81">
        <f>Front!B5</f>
        <v>0</v>
      </c>
      <c r="C288" s="81">
        <f>Front!C5</f>
        <v>0</v>
      </c>
      <c r="D288" s="81">
        <f>Front!D5</f>
        <v>0</v>
      </c>
      <c r="E288" s="81">
        <f>Front!E5</f>
        <v>0</v>
      </c>
      <c r="F288" s="81">
        <f>Front!F5</f>
        <v>0</v>
      </c>
      <c r="G288" s="81">
        <f>Front!G5</f>
        <v>0</v>
      </c>
      <c r="H288" s="81">
        <f>Front!H5</f>
        <v>0</v>
      </c>
      <c r="I288" s="81">
        <f>Front!I5</f>
        <v>0</v>
      </c>
      <c r="J288" s="81">
        <f>Front!J5</f>
        <v>0</v>
      </c>
      <c r="K288" s="81">
        <f>Front!K5</f>
        <v>0</v>
      </c>
      <c r="L288" s="81">
        <f>Front!L5</f>
        <v>0</v>
      </c>
      <c r="M288" s="81">
        <f>Front!M5</f>
        <v>0</v>
      </c>
      <c r="N288" s="81"/>
      <c r="O288" s="81"/>
      <c r="P288" s="81"/>
      <c r="Q288" s="81"/>
      <c r="R288" s="81"/>
      <c r="S288" s="81"/>
      <c r="T288" s="81"/>
      <c r="U288" s="81"/>
      <c r="V288" s="81"/>
      <c r="W288" s="81"/>
      <c r="X288" s="81"/>
      <c r="Y288" s="81"/>
      <c r="Z288" s="81"/>
      <c r="AA288" s="81"/>
      <c r="AB288" s="81"/>
      <c r="AC288" s="81"/>
      <c r="AD288" s="81"/>
      <c r="AE288" s="81"/>
      <c r="AF288" s="81"/>
    </row>
    <row r="289" spans="1:32" ht="15.75" x14ac:dyDescent="0.25">
      <c r="A289" s="88" t="str">
        <f t="shared" si="2"/>
        <v/>
      </c>
      <c r="B289" s="81">
        <f>Front!B6</f>
        <v>0</v>
      </c>
      <c r="C289" s="81">
        <f>Front!C6</f>
        <v>0</v>
      </c>
      <c r="D289" s="81">
        <f>Front!D6</f>
        <v>0</v>
      </c>
      <c r="E289" s="81">
        <f>Front!E6</f>
        <v>0</v>
      </c>
      <c r="F289" s="81">
        <f>Front!F6</f>
        <v>0</v>
      </c>
      <c r="G289" s="81">
        <f>Front!G6</f>
        <v>0</v>
      </c>
      <c r="H289" s="81">
        <f>Front!H6</f>
        <v>0</v>
      </c>
      <c r="I289" s="81">
        <f>Front!I6</f>
        <v>0</v>
      </c>
      <c r="J289" s="81">
        <f>Front!J6</f>
        <v>0</v>
      </c>
      <c r="K289" s="81">
        <f>Front!K6</f>
        <v>0</v>
      </c>
      <c r="L289" s="81">
        <f>Front!L6</f>
        <v>0</v>
      </c>
      <c r="M289" s="81">
        <f>Front!M6</f>
        <v>0</v>
      </c>
      <c r="N289" s="81"/>
      <c r="O289" s="81"/>
      <c r="P289" s="81"/>
      <c r="Q289" s="81"/>
      <c r="R289" s="81"/>
      <c r="S289" s="81"/>
      <c r="T289" s="81"/>
      <c r="U289" s="81"/>
      <c r="V289" s="81"/>
      <c r="W289" s="81"/>
      <c r="X289" s="81"/>
      <c r="Y289" s="81"/>
      <c r="Z289" s="81"/>
      <c r="AA289" s="81"/>
      <c r="AB289" s="81"/>
      <c r="AC289" s="81"/>
      <c r="AD289" s="81"/>
      <c r="AE289" s="81"/>
      <c r="AF289" s="81"/>
    </row>
    <row r="290" spans="1:32" ht="15.75" x14ac:dyDescent="0.25">
      <c r="A290" s="88" t="str">
        <f t="shared" si="2"/>
        <v/>
      </c>
      <c r="B290" s="81">
        <f>Front!B7</f>
        <v>0</v>
      </c>
      <c r="C290" s="81">
        <f>Front!C7</f>
        <v>0</v>
      </c>
      <c r="D290" s="81">
        <f>Front!D7</f>
        <v>0</v>
      </c>
      <c r="E290" s="81">
        <f>Front!E7</f>
        <v>0</v>
      </c>
      <c r="F290" s="81">
        <f>Front!F7</f>
        <v>0</v>
      </c>
      <c r="G290" s="81">
        <f>Front!G7</f>
        <v>0</v>
      </c>
      <c r="H290" s="81">
        <f>Front!H7</f>
        <v>0</v>
      </c>
      <c r="I290" s="81">
        <f>Front!I7</f>
        <v>0</v>
      </c>
      <c r="J290" s="81">
        <f>Front!J7</f>
        <v>0</v>
      </c>
      <c r="K290" s="81">
        <f>Front!K7</f>
        <v>0</v>
      </c>
      <c r="L290" s="81">
        <f>Front!L7</f>
        <v>0</v>
      </c>
      <c r="M290" s="81">
        <f>Front!M7</f>
        <v>0</v>
      </c>
      <c r="N290" s="81"/>
      <c r="O290" s="81"/>
      <c r="P290" s="81"/>
      <c r="Q290" s="81"/>
      <c r="R290" s="81"/>
      <c r="S290" s="81"/>
      <c r="T290" s="81"/>
      <c r="U290" s="81"/>
      <c r="V290" s="81"/>
      <c r="W290" s="81"/>
      <c r="X290" s="81"/>
      <c r="Y290" s="81"/>
      <c r="Z290" s="81"/>
      <c r="AA290" s="81"/>
      <c r="AB290" s="81"/>
      <c r="AC290" s="81"/>
      <c r="AD290" s="81"/>
      <c r="AE290" s="81"/>
      <c r="AF290" s="81"/>
    </row>
    <row r="291" spans="1:32" ht="15.75" x14ac:dyDescent="0.25">
      <c r="A291" s="88" t="str">
        <f t="shared" si="2"/>
        <v/>
      </c>
      <c r="B291" s="81">
        <f>Front!B8</f>
        <v>0</v>
      </c>
      <c r="C291" s="81">
        <f>Front!C8</f>
        <v>0</v>
      </c>
      <c r="D291" s="81">
        <f>Front!D8</f>
        <v>0</v>
      </c>
      <c r="E291" s="81">
        <f>Front!E8</f>
        <v>0</v>
      </c>
      <c r="F291" s="81">
        <f>Front!F8</f>
        <v>0</v>
      </c>
      <c r="G291" s="81">
        <f>Front!G8</f>
        <v>0</v>
      </c>
      <c r="H291" s="81">
        <f>Front!H8</f>
        <v>0</v>
      </c>
      <c r="I291" s="81">
        <f>Front!I8</f>
        <v>0</v>
      </c>
      <c r="J291" s="81">
        <f>Front!J8</f>
        <v>0</v>
      </c>
      <c r="K291" s="81">
        <f>Front!K8</f>
        <v>0</v>
      </c>
      <c r="L291" s="81">
        <f>Front!L8</f>
        <v>0</v>
      </c>
      <c r="M291" s="81">
        <f>Front!M8</f>
        <v>0</v>
      </c>
      <c r="N291" s="81"/>
      <c r="O291" s="81"/>
      <c r="P291" s="81"/>
      <c r="Q291" s="81"/>
      <c r="R291" s="81"/>
      <c r="S291" s="81"/>
      <c r="T291" s="81"/>
      <c r="U291" s="81"/>
      <c r="V291" s="81"/>
      <c r="W291" s="81"/>
      <c r="X291" s="81"/>
      <c r="Y291" s="81"/>
      <c r="Z291" s="81"/>
      <c r="AA291" s="81"/>
      <c r="AB291" s="81"/>
      <c r="AC291" s="81"/>
      <c r="AD291" s="81"/>
      <c r="AE291" s="81"/>
      <c r="AF291" s="81"/>
    </row>
    <row r="292" spans="1:32" ht="15.75" x14ac:dyDescent="0.25">
      <c r="A292" s="88" t="str">
        <f t="shared" si="2"/>
        <v/>
      </c>
      <c r="B292" s="81">
        <f>Front!B9</f>
        <v>0</v>
      </c>
      <c r="C292" s="81">
        <f>Front!C9</f>
        <v>0</v>
      </c>
      <c r="D292" s="81">
        <f>Front!D9</f>
        <v>0</v>
      </c>
      <c r="E292" s="81">
        <f>Front!E9</f>
        <v>0</v>
      </c>
      <c r="F292" s="81">
        <f>Front!F9</f>
        <v>0</v>
      </c>
      <c r="G292" s="81">
        <f>Front!G9</f>
        <v>0</v>
      </c>
      <c r="H292" s="81">
        <f>Front!H9</f>
        <v>0</v>
      </c>
      <c r="I292" s="81">
        <f>Front!I9</f>
        <v>0</v>
      </c>
      <c r="J292" s="81">
        <f>Front!J9</f>
        <v>0</v>
      </c>
      <c r="K292" s="81">
        <f>Front!K9</f>
        <v>0</v>
      </c>
      <c r="L292" s="81">
        <f>Front!L9</f>
        <v>0</v>
      </c>
      <c r="M292" s="81">
        <f>Front!M9</f>
        <v>0</v>
      </c>
      <c r="N292" s="81"/>
      <c r="O292" s="81"/>
      <c r="P292" s="81"/>
      <c r="Q292" s="81"/>
      <c r="R292" s="81"/>
      <c r="S292" s="81"/>
      <c r="T292" s="81"/>
      <c r="U292" s="81"/>
      <c r="V292" s="81"/>
      <c r="W292" s="81"/>
      <c r="X292" s="81"/>
      <c r="Y292" s="81"/>
      <c r="Z292" s="81"/>
      <c r="AA292" s="81"/>
      <c r="AB292" s="81"/>
      <c r="AC292" s="81"/>
      <c r="AD292" s="81"/>
      <c r="AE292" s="81"/>
      <c r="AF292" s="81"/>
    </row>
    <row r="293" spans="1:32" ht="15.75" x14ac:dyDescent="0.25">
      <c r="A293" s="88" t="str">
        <f t="shared" si="2"/>
        <v/>
      </c>
      <c r="B293" s="81">
        <f>Front!B10</f>
        <v>0</v>
      </c>
      <c r="C293" s="81">
        <f>Front!C10</f>
        <v>0</v>
      </c>
      <c r="D293" s="81">
        <f>Front!D10</f>
        <v>0</v>
      </c>
      <c r="E293" s="81">
        <f>Front!E10</f>
        <v>0</v>
      </c>
      <c r="F293" s="81">
        <f>Front!F10</f>
        <v>0</v>
      </c>
      <c r="G293" s="81">
        <f>Front!G10</f>
        <v>0</v>
      </c>
      <c r="H293" s="81">
        <f>Front!H10</f>
        <v>0</v>
      </c>
      <c r="I293" s="81">
        <f>Front!I10</f>
        <v>0</v>
      </c>
      <c r="J293" s="81">
        <f>Front!J10</f>
        <v>0</v>
      </c>
      <c r="K293" s="81">
        <f>Front!K10</f>
        <v>0</v>
      </c>
      <c r="L293" s="81">
        <f>Front!L10</f>
        <v>0</v>
      </c>
      <c r="M293" s="81">
        <f>Front!M10</f>
        <v>0</v>
      </c>
      <c r="N293" s="81"/>
      <c r="O293" s="81"/>
      <c r="P293" s="81"/>
      <c r="Q293" s="81"/>
      <c r="R293" s="81"/>
      <c r="S293" s="81"/>
      <c r="T293" s="81"/>
      <c r="U293" s="81"/>
      <c r="V293" s="81"/>
      <c r="W293" s="81"/>
      <c r="X293" s="81"/>
      <c r="Y293" s="81"/>
      <c r="Z293" s="81"/>
      <c r="AA293" s="81"/>
      <c r="AB293" s="81"/>
      <c r="AC293" s="81"/>
      <c r="AD293" s="81"/>
      <c r="AE293" s="81"/>
      <c r="AF293" s="81"/>
    </row>
    <row r="294" spans="1:32" ht="15.75" x14ac:dyDescent="0.25">
      <c r="A294" s="88" t="str">
        <f t="shared" si="2"/>
        <v/>
      </c>
      <c r="B294" s="81">
        <f>Front!B11</f>
        <v>0</v>
      </c>
      <c r="C294" s="81">
        <f>Front!C11</f>
        <v>0</v>
      </c>
      <c r="D294" s="81">
        <f>Front!D11</f>
        <v>0</v>
      </c>
      <c r="E294" s="81">
        <f>Front!E11</f>
        <v>0</v>
      </c>
      <c r="F294" s="81">
        <f>Front!F11</f>
        <v>0</v>
      </c>
      <c r="G294" s="81">
        <f>Front!G11</f>
        <v>0</v>
      </c>
      <c r="H294" s="81">
        <f>Front!H11</f>
        <v>0</v>
      </c>
      <c r="I294" s="81">
        <f>Front!I11</f>
        <v>0</v>
      </c>
      <c r="J294" s="81">
        <f>Front!J11</f>
        <v>0</v>
      </c>
      <c r="K294" s="81">
        <f>Front!K11</f>
        <v>0</v>
      </c>
      <c r="L294" s="81">
        <f>Front!L11</f>
        <v>0</v>
      </c>
      <c r="M294" s="81">
        <f>Front!M11</f>
        <v>0</v>
      </c>
      <c r="N294" s="81"/>
      <c r="O294" s="81"/>
      <c r="P294" s="81"/>
      <c r="Q294" s="81"/>
      <c r="R294" s="81"/>
      <c r="S294" s="81"/>
      <c r="T294" s="81"/>
      <c r="U294" s="81"/>
      <c r="V294" s="81"/>
      <c r="W294" s="81"/>
      <c r="X294" s="81"/>
      <c r="Y294" s="81"/>
      <c r="Z294" s="81"/>
      <c r="AA294" s="81"/>
      <c r="AB294" s="81"/>
      <c r="AC294" s="81"/>
      <c r="AD294" s="81"/>
      <c r="AE294" s="81"/>
      <c r="AF294" s="81"/>
    </row>
    <row r="295" spans="1:32" ht="15.75" x14ac:dyDescent="0.25">
      <c r="A295" s="88" t="str">
        <f t="shared" si="2"/>
        <v/>
      </c>
      <c r="B295" s="81">
        <f>Front!B12</f>
        <v>0</v>
      </c>
      <c r="C295" s="81">
        <f>Front!C12</f>
        <v>0</v>
      </c>
      <c r="D295" s="81">
        <f>Front!D12</f>
        <v>0</v>
      </c>
      <c r="E295" s="81">
        <f>Front!E12</f>
        <v>0</v>
      </c>
      <c r="F295" s="81">
        <f>Front!F12</f>
        <v>0</v>
      </c>
      <c r="G295" s="81">
        <f>Front!G12</f>
        <v>0</v>
      </c>
      <c r="H295" s="81">
        <f>Front!H12</f>
        <v>0</v>
      </c>
      <c r="I295" s="81">
        <f>Front!I12</f>
        <v>0</v>
      </c>
      <c r="J295" s="81">
        <f>Front!J12</f>
        <v>0</v>
      </c>
      <c r="K295" s="81">
        <f>Front!K12</f>
        <v>0</v>
      </c>
      <c r="L295" s="81">
        <f>Front!L12</f>
        <v>0</v>
      </c>
      <c r="M295" s="81">
        <f>Front!M12</f>
        <v>0</v>
      </c>
      <c r="N295" s="81"/>
      <c r="O295" s="81"/>
      <c r="P295" s="81"/>
      <c r="Q295" s="81"/>
      <c r="R295" s="81"/>
      <c r="S295" s="81"/>
      <c r="T295" s="81"/>
      <c r="U295" s="81"/>
      <c r="V295" s="81"/>
      <c r="W295" s="81"/>
      <c r="X295" s="81"/>
      <c r="Y295" s="81"/>
      <c r="Z295" s="81"/>
      <c r="AA295" s="81"/>
      <c r="AB295" s="81"/>
      <c r="AC295" s="81"/>
      <c r="AD295" s="81"/>
      <c r="AE295" s="81"/>
      <c r="AF295" s="81"/>
    </row>
    <row r="296" spans="1:32" ht="15.75" x14ac:dyDescent="0.25">
      <c r="A296" s="88" t="str">
        <f t="shared" si="2"/>
        <v/>
      </c>
      <c r="B296" s="81">
        <f>Front!B13</f>
        <v>0</v>
      </c>
      <c r="C296" s="81">
        <f>Front!C13</f>
        <v>0</v>
      </c>
      <c r="D296" s="81">
        <f>Front!D13</f>
        <v>0</v>
      </c>
      <c r="E296" s="81">
        <f>Front!E13</f>
        <v>0</v>
      </c>
      <c r="F296" s="81">
        <f>Front!F13</f>
        <v>0</v>
      </c>
      <c r="G296" s="81">
        <f>Front!G13</f>
        <v>0</v>
      </c>
      <c r="H296" s="81">
        <f>Front!H13</f>
        <v>0</v>
      </c>
      <c r="I296" s="81">
        <f>Front!I13</f>
        <v>0</v>
      </c>
      <c r="J296" s="81">
        <f>Front!J13</f>
        <v>0</v>
      </c>
      <c r="K296" s="81">
        <f>Front!K13</f>
        <v>0</v>
      </c>
      <c r="L296" s="81">
        <f>Front!L13</f>
        <v>0</v>
      </c>
      <c r="M296" s="81">
        <f>Front!M13</f>
        <v>0</v>
      </c>
      <c r="N296" s="81"/>
      <c r="O296" s="81"/>
      <c r="P296" s="81"/>
      <c r="Q296" s="81"/>
      <c r="R296" s="81"/>
      <c r="S296" s="81"/>
      <c r="T296" s="81"/>
      <c r="U296" s="81"/>
      <c r="V296" s="81"/>
      <c r="W296" s="81"/>
      <c r="X296" s="81"/>
      <c r="Y296" s="81"/>
      <c r="Z296" s="81"/>
      <c r="AA296" s="81"/>
      <c r="AB296" s="81"/>
      <c r="AC296" s="81"/>
      <c r="AD296" s="81"/>
      <c r="AE296" s="81"/>
      <c r="AF296" s="81"/>
    </row>
    <row r="297" spans="1:32" ht="15.75" x14ac:dyDescent="0.25">
      <c r="A297" s="88" t="str">
        <f t="shared" si="2"/>
        <v/>
      </c>
      <c r="B297" s="81">
        <f>Front!B14</f>
        <v>0</v>
      </c>
      <c r="C297" s="81">
        <f>Front!C14</f>
        <v>0</v>
      </c>
      <c r="D297" s="81">
        <f>Front!D14</f>
        <v>0</v>
      </c>
      <c r="E297" s="81">
        <f>Front!E14</f>
        <v>0</v>
      </c>
      <c r="F297" s="81">
        <f>Front!F14</f>
        <v>0</v>
      </c>
      <c r="G297" s="81">
        <f>Front!G14</f>
        <v>0</v>
      </c>
      <c r="H297" s="81">
        <f>Front!H14</f>
        <v>0</v>
      </c>
      <c r="I297" s="81">
        <f>Front!I14</f>
        <v>0</v>
      </c>
      <c r="J297" s="81">
        <f>Front!J14</f>
        <v>0</v>
      </c>
      <c r="K297" s="81">
        <f>Front!K14</f>
        <v>0</v>
      </c>
      <c r="L297" s="81">
        <f>Front!L14</f>
        <v>0</v>
      </c>
      <c r="M297" s="81">
        <f>Front!M14</f>
        <v>0</v>
      </c>
      <c r="N297" s="81"/>
      <c r="O297" s="81"/>
      <c r="P297" s="81"/>
      <c r="Q297" s="81"/>
      <c r="R297" s="81"/>
      <c r="S297" s="81"/>
      <c r="T297" s="81"/>
      <c r="U297" s="81"/>
      <c r="V297" s="81"/>
      <c r="W297" s="81"/>
      <c r="X297" s="81"/>
      <c r="Y297" s="81"/>
      <c r="Z297" s="81"/>
      <c r="AA297" s="81"/>
      <c r="AB297" s="81"/>
      <c r="AC297" s="81"/>
      <c r="AD297" s="81"/>
      <c r="AE297" s="81"/>
      <c r="AF297" s="81"/>
    </row>
    <row r="298" spans="1:32" ht="15.75" x14ac:dyDescent="0.25">
      <c r="A298" s="88" t="str">
        <f t="shared" si="2"/>
        <v/>
      </c>
      <c r="B298" s="81">
        <f>Front!B15</f>
        <v>0</v>
      </c>
      <c r="C298" s="81">
        <f>Front!C15</f>
        <v>0</v>
      </c>
      <c r="D298" s="81">
        <f>Front!D15</f>
        <v>0</v>
      </c>
      <c r="E298" s="81">
        <f>Front!E15</f>
        <v>0</v>
      </c>
      <c r="F298" s="81">
        <f>Front!F15</f>
        <v>0</v>
      </c>
      <c r="G298" s="81">
        <f>Front!G15</f>
        <v>0</v>
      </c>
      <c r="H298" s="81">
        <f>Front!H15</f>
        <v>0</v>
      </c>
      <c r="I298" s="81">
        <f>Front!I15</f>
        <v>0</v>
      </c>
      <c r="J298" s="81">
        <f>Front!J15</f>
        <v>0</v>
      </c>
      <c r="K298" s="81">
        <f>Front!K15</f>
        <v>0</v>
      </c>
      <c r="L298" s="81">
        <f>Front!L15</f>
        <v>0</v>
      </c>
      <c r="M298" s="81">
        <f>Front!M15</f>
        <v>0</v>
      </c>
      <c r="N298" s="81"/>
      <c r="O298" s="81"/>
      <c r="P298" s="81"/>
      <c r="Q298" s="81"/>
      <c r="R298" s="81"/>
      <c r="S298" s="81"/>
      <c r="T298" s="81"/>
      <c r="U298" s="81"/>
      <c r="V298" s="81"/>
      <c r="W298" s="81"/>
      <c r="X298" s="81"/>
      <c r="Y298" s="81"/>
      <c r="Z298" s="81"/>
      <c r="AA298" s="81"/>
      <c r="AB298" s="81"/>
      <c r="AC298" s="81"/>
      <c r="AD298" s="81"/>
      <c r="AE298" s="81"/>
      <c r="AF298" s="81"/>
    </row>
    <row r="299" spans="1:32" ht="15.75" x14ac:dyDescent="0.25">
      <c r="A299" s="88" t="str">
        <f t="shared" si="2"/>
        <v/>
      </c>
      <c r="B299" s="81">
        <f>Front!B16</f>
        <v>0</v>
      </c>
      <c r="C299" s="81">
        <f>Front!C16</f>
        <v>0</v>
      </c>
      <c r="D299" s="81">
        <f>Front!D16</f>
        <v>0</v>
      </c>
      <c r="E299" s="81">
        <f>Front!E16</f>
        <v>0</v>
      </c>
      <c r="F299" s="81">
        <f>Front!F16</f>
        <v>0</v>
      </c>
      <c r="G299" s="81">
        <f>Front!G16</f>
        <v>0</v>
      </c>
      <c r="H299" s="81">
        <f>Front!H16</f>
        <v>0</v>
      </c>
      <c r="I299" s="81">
        <f>Front!I16</f>
        <v>0</v>
      </c>
      <c r="J299" s="81">
        <f>Front!J16</f>
        <v>0</v>
      </c>
      <c r="K299" s="81">
        <f>Front!K16</f>
        <v>0</v>
      </c>
      <c r="L299" s="81">
        <f>Front!L16</f>
        <v>0</v>
      </c>
      <c r="M299" s="81">
        <f>Front!M16</f>
        <v>0</v>
      </c>
      <c r="N299" s="81"/>
      <c r="O299" s="81"/>
      <c r="P299" s="81"/>
      <c r="Q299" s="81"/>
      <c r="R299" s="81"/>
      <c r="S299" s="81"/>
      <c r="T299" s="81"/>
      <c r="U299" s="81"/>
      <c r="V299" s="81"/>
      <c r="W299" s="81"/>
      <c r="X299" s="81"/>
      <c r="Y299" s="81"/>
      <c r="Z299" s="81"/>
      <c r="AA299" s="81"/>
      <c r="AB299" s="81"/>
      <c r="AC299" s="81"/>
      <c r="AD299" s="81"/>
      <c r="AE299" s="81"/>
      <c r="AF299" s="81"/>
    </row>
    <row r="300" spans="1:32" ht="15.75" x14ac:dyDescent="0.25">
      <c r="A300" s="88" t="str">
        <f t="shared" si="2"/>
        <v/>
      </c>
      <c r="B300" s="81">
        <f>Front!B17</f>
        <v>0</v>
      </c>
      <c r="C300" s="81">
        <f>Front!C17</f>
        <v>0</v>
      </c>
      <c r="D300" s="81">
        <f>Front!D17</f>
        <v>0</v>
      </c>
      <c r="E300" s="81">
        <f>Front!E17</f>
        <v>0</v>
      </c>
      <c r="F300" s="81">
        <f>Front!F17</f>
        <v>0</v>
      </c>
      <c r="G300" s="81">
        <f>Front!G17</f>
        <v>0</v>
      </c>
      <c r="H300" s="81">
        <f>Front!H17</f>
        <v>0</v>
      </c>
      <c r="I300" s="81">
        <f>Front!I17</f>
        <v>0</v>
      </c>
      <c r="J300" s="81">
        <f>Front!J17</f>
        <v>0</v>
      </c>
      <c r="K300" s="81">
        <f>Front!K17</f>
        <v>0</v>
      </c>
      <c r="L300" s="81">
        <f>Front!L17</f>
        <v>0</v>
      </c>
      <c r="M300" s="81">
        <f>Front!M17</f>
        <v>0</v>
      </c>
      <c r="N300" s="81"/>
      <c r="O300" s="81"/>
      <c r="P300" s="81"/>
      <c r="Q300" s="81"/>
      <c r="R300" s="81"/>
      <c r="S300" s="81"/>
      <c r="T300" s="81"/>
      <c r="U300" s="81"/>
      <c r="V300" s="81"/>
      <c r="W300" s="81"/>
      <c r="X300" s="81"/>
      <c r="Y300" s="81"/>
      <c r="Z300" s="81"/>
      <c r="AA300" s="81"/>
      <c r="AB300" s="81"/>
      <c r="AC300" s="81"/>
      <c r="AD300" s="81"/>
      <c r="AE300" s="81"/>
      <c r="AF300" s="81"/>
    </row>
  </sheetData>
  <sheetProtection algorithmName="SHA-512" hashValue="7dtXH9sHOP3yjrB49R8hDJDBu1yxQd5WFWk3d9dcRQfGpdCIgExLNfoNP6IiYtXyv4gNA9la7lvWLsruPTQlrQ==" saltValue="wiPq3/L0WeRMfQZpXnr77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workbookViewId="0"/>
  </sheetViews>
  <sheetFormatPr defaultRowHeight="15" x14ac:dyDescent="0.25"/>
  <cols>
    <col min="1" max="1" width="18.7109375" style="36" customWidth="1"/>
    <col min="2" max="2" width="43.7109375" style="36" customWidth="1"/>
    <col min="3" max="3" width="5.7109375" style="16" customWidth="1"/>
    <col min="4" max="4" width="5.7109375" style="36" customWidth="1"/>
    <col min="5" max="5" width="5.7109375" style="16" customWidth="1"/>
    <col min="6" max="6" width="5.7109375" style="36" customWidth="1"/>
    <col min="7" max="7" width="5.7109375" style="16" customWidth="1"/>
    <col min="8" max="8" width="5.7109375" style="36" customWidth="1"/>
    <col min="9" max="9" width="5.7109375" style="16" customWidth="1"/>
    <col min="10" max="10" width="5.7109375" style="36" customWidth="1"/>
    <col min="11" max="11" width="5.7109375" style="16" customWidth="1"/>
    <col min="12" max="12" width="5.7109375" style="36" customWidth="1"/>
    <col min="13" max="13" width="5.7109375" style="16" customWidth="1"/>
    <col min="14" max="14" width="5.7109375" style="36" customWidth="1"/>
    <col min="15" max="15" width="173.7109375" style="4" customWidth="1"/>
    <col min="17" max="17" width="9.140625" style="4"/>
    <col min="19" max="16384" width="9.140625" style="4"/>
  </cols>
  <sheetData>
    <row r="1" spans="1:15" x14ac:dyDescent="0.25">
      <c r="A1" s="49" t="s">
        <v>110</v>
      </c>
      <c r="B1" s="45"/>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30" customHeight="1" x14ac:dyDescent="0.25">
      <c r="B2" s="45"/>
      <c r="C2" s="51" t="s">
        <v>27</v>
      </c>
      <c r="D2" s="39" t="s">
        <v>28</v>
      </c>
      <c r="E2" s="51" t="s">
        <v>27</v>
      </c>
      <c r="F2" s="39" t="s">
        <v>28</v>
      </c>
      <c r="G2" s="51" t="s">
        <v>27</v>
      </c>
      <c r="H2" s="39" t="s">
        <v>28</v>
      </c>
      <c r="I2" s="51" t="s">
        <v>27</v>
      </c>
      <c r="J2" s="39" t="s">
        <v>28</v>
      </c>
      <c r="K2" s="51" t="s">
        <v>27</v>
      </c>
      <c r="L2" s="39" t="s">
        <v>28</v>
      </c>
      <c r="M2" s="51" t="s">
        <v>27</v>
      </c>
      <c r="N2" s="39" t="s">
        <v>28</v>
      </c>
      <c r="O2" s="14"/>
    </row>
    <row r="3" spans="1:15" x14ac:dyDescent="0.25">
      <c r="A3" s="36" t="s">
        <v>104</v>
      </c>
      <c r="B3" s="45"/>
      <c r="C3" s="13"/>
      <c r="D3" s="40">
        <f>SUM(C4:C8)/(COUNTIF(C4:C8,"&gt;0")+0.00000001)</f>
        <v>0</v>
      </c>
      <c r="E3" s="13"/>
      <c r="F3" s="40">
        <f>SUM(E4:E8)/(COUNTIF(E4:E8,"&gt;0")+0.00000001)</f>
        <v>0</v>
      </c>
      <c r="G3" s="13"/>
      <c r="H3" s="40">
        <f>SUM(G4:G8)/(COUNTIF(G4:G8,"&gt;0")+0.00000001)</f>
        <v>0</v>
      </c>
      <c r="I3" s="13"/>
      <c r="J3" s="40">
        <f>SUM(I4:I8)/(COUNTIF(I4:I8,"&gt;0")+0.00000001)</f>
        <v>0</v>
      </c>
      <c r="K3" s="13"/>
      <c r="L3" s="40">
        <f>SUM(K4:K8)/(COUNTIF(K4:K8,"&gt;0")+0.00000001)</f>
        <v>0</v>
      </c>
      <c r="M3" s="13"/>
      <c r="N3" s="40">
        <f>SUM(M4:M8)/(COUNTIF(M4:M8,"&gt;0")+0.00000001)</f>
        <v>0</v>
      </c>
      <c r="O3" s="14"/>
    </row>
    <row r="4" spans="1:15" ht="51" x14ac:dyDescent="0.25">
      <c r="B4" s="45" t="s">
        <v>726</v>
      </c>
      <c r="C4" s="14"/>
      <c r="D4" s="35"/>
      <c r="E4" s="14"/>
      <c r="F4" s="35"/>
      <c r="G4" s="14"/>
      <c r="H4" s="35"/>
      <c r="I4" s="14"/>
      <c r="J4" s="35"/>
      <c r="K4" s="14"/>
      <c r="L4" s="35"/>
      <c r="M4" s="14"/>
      <c r="N4" s="35"/>
      <c r="O4" s="14"/>
    </row>
    <row r="5" spans="1:15" ht="39" customHeight="1" x14ac:dyDescent="0.25">
      <c r="B5" s="45" t="s">
        <v>727</v>
      </c>
      <c r="C5" s="14"/>
      <c r="D5" s="35"/>
      <c r="E5" s="14"/>
      <c r="F5" s="35"/>
      <c r="G5" s="14"/>
      <c r="H5" s="35"/>
      <c r="I5" s="14"/>
      <c r="J5" s="35" t="s">
        <v>154</v>
      </c>
      <c r="K5" s="14"/>
      <c r="L5" s="35"/>
      <c r="M5" s="14"/>
      <c r="N5" s="35"/>
      <c r="O5" s="14"/>
    </row>
    <row r="6" spans="1:15" x14ac:dyDescent="0.25">
      <c r="B6" s="45" t="s">
        <v>728</v>
      </c>
      <c r="C6" s="14"/>
      <c r="D6" s="35"/>
      <c r="E6" s="14"/>
      <c r="F6" s="35"/>
      <c r="G6" s="14"/>
      <c r="H6" s="35"/>
      <c r="I6" s="14"/>
      <c r="J6" s="35"/>
      <c r="K6" s="14"/>
      <c r="L6" s="35"/>
      <c r="M6" s="14"/>
      <c r="N6" s="35"/>
      <c r="O6" s="14"/>
    </row>
    <row r="7" spans="1:15" ht="39" customHeight="1" x14ac:dyDescent="0.25">
      <c r="B7" s="45" t="s">
        <v>729</v>
      </c>
      <c r="C7" s="14"/>
      <c r="D7" s="35"/>
      <c r="E7" s="14"/>
      <c r="F7" s="35"/>
      <c r="G7" s="14"/>
      <c r="H7" s="35"/>
      <c r="I7" s="14"/>
      <c r="J7" s="35"/>
      <c r="K7" s="14"/>
      <c r="L7" s="35"/>
      <c r="M7" s="14"/>
      <c r="N7" s="35"/>
      <c r="O7" s="14"/>
    </row>
    <row r="8" spans="1:15" ht="38.25" x14ac:dyDescent="0.25">
      <c r="B8" s="45" t="s">
        <v>730</v>
      </c>
      <c r="C8" s="14"/>
      <c r="D8" s="35"/>
      <c r="E8" s="14"/>
      <c r="F8" s="35"/>
      <c r="G8" s="14"/>
      <c r="H8" s="35"/>
      <c r="I8" s="14"/>
      <c r="J8" s="35"/>
      <c r="K8" s="14"/>
      <c r="L8" s="35"/>
      <c r="M8" s="14"/>
      <c r="N8" s="35"/>
      <c r="O8" s="14"/>
    </row>
    <row r="9" spans="1:15" x14ac:dyDescent="0.25">
      <c r="A9" s="36" t="s">
        <v>105</v>
      </c>
      <c r="B9" s="45"/>
      <c r="C9" s="13"/>
      <c r="D9" s="40">
        <f>SUM(C10:C14)/(COUNTIF(C10:C14,"&gt;0")+0.00000001)</f>
        <v>0</v>
      </c>
      <c r="E9" s="13"/>
      <c r="F9" s="40">
        <f>SUM(E10:E14)/(COUNTIF(E10:E14,"&gt;0")+0.00000001)</f>
        <v>0</v>
      </c>
      <c r="G9" s="13"/>
      <c r="H9" s="40">
        <f>SUM(G10:G14)/(COUNTIF(G10:G14,"&gt;0")+0.00000001)</f>
        <v>0</v>
      </c>
      <c r="I9" s="13"/>
      <c r="J9" s="40">
        <f>SUM(I10:I14)/(COUNTIF(I10:I14,"&gt;0")+0.00000001)</f>
        <v>0</v>
      </c>
      <c r="K9" s="13"/>
      <c r="L9" s="40">
        <f>SUM(K10:K14)/(COUNTIF(K10:K14,"&gt;0")+0.00000001)</f>
        <v>0</v>
      </c>
      <c r="M9" s="13"/>
      <c r="N9" s="40">
        <f>SUM(M10:M14)/(COUNTIF(M10:M14,"&gt;0")+0.00000001)</f>
        <v>0</v>
      </c>
      <c r="O9" s="14"/>
    </row>
    <row r="10" spans="1:15" x14ac:dyDescent="0.25">
      <c r="B10" s="45" t="s">
        <v>687</v>
      </c>
      <c r="C10" s="20"/>
      <c r="D10" s="35"/>
      <c r="E10" s="20"/>
      <c r="F10" s="35"/>
      <c r="G10" s="20"/>
      <c r="H10" s="35"/>
      <c r="I10" s="20"/>
      <c r="J10" s="35"/>
      <c r="K10" s="20"/>
      <c r="L10" s="35"/>
      <c r="M10" s="20"/>
      <c r="N10" s="35"/>
      <c r="O10" s="14"/>
    </row>
    <row r="11" spans="1:15" x14ac:dyDescent="0.25">
      <c r="B11" s="45" t="s">
        <v>688</v>
      </c>
      <c r="C11" s="20"/>
      <c r="D11" s="35"/>
      <c r="E11" s="20"/>
      <c r="F11" s="35"/>
      <c r="G11" s="20"/>
      <c r="H11" s="35"/>
      <c r="I11" s="20"/>
      <c r="J11" s="35"/>
      <c r="K11" s="20"/>
      <c r="L11" s="35"/>
      <c r="M11" s="20"/>
      <c r="N11" s="35"/>
      <c r="O11" s="14"/>
    </row>
    <row r="12" spans="1:15" ht="15" customHeight="1" x14ac:dyDescent="0.25">
      <c r="B12" s="45" t="s">
        <v>689</v>
      </c>
      <c r="C12" s="20"/>
      <c r="D12" s="35"/>
      <c r="E12" s="20"/>
      <c r="F12" s="35"/>
      <c r="G12" s="20"/>
      <c r="H12" s="35"/>
      <c r="I12" s="20"/>
      <c r="J12" s="35"/>
      <c r="K12" s="20"/>
      <c r="L12" s="35"/>
      <c r="M12" s="20"/>
      <c r="N12" s="35"/>
      <c r="O12" s="14"/>
    </row>
    <row r="13" spans="1:15" ht="25.5" x14ac:dyDescent="0.25">
      <c r="B13" s="45" t="s">
        <v>690</v>
      </c>
      <c r="C13" s="20"/>
      <c r="D13" s="35"/>
      <c r="E13" s="20"/>
      <c r="F13" s="35"/>
      <c r="G13" s="20"/>
      <c r="H13" s="35"/>
      <c r="I13" s="20"/>
      <c r="J13" s="35"/>
      <c r="K13" s="20"/>
      <c r="L13" s="35"/>
      <c r="M13" s="20"/>
      <c r="N13" s="35"/>
      <c r="O13" s="14"/>
    </row>
    <row r="14" spans="1:15" ht="25.5" x14ac:dyDescent="0.25">
      <c r="B14" s="45" t="s">
        <v>691</v>
      </c>
      <c r="C14" s="20"/>
      <c r="D14" s="35"/>
      <c r="E14" s="20"/>
      <c r="F14" s="35"/>
      <c r="G14" s="20"/>
      <c r="H14" s="35"/>
      <c r="I14" s="20"/>
      <c r="J14" s="35"/>
      <c r="K14" s="20"/>
      <c r="L14" s="35"/>
      <c r="M14" s="20"/>
      <c r="N14" s="35"/>
      <c r="O14" s="14"/>
    </row>
    <row r="15" spans="1:15" x14ac:dyDescent="0.25">
      <c r="A15" s="36" t="s">
        <v>106</v>
      </c>
      <c r="B15" s="45"/>
      <c r="C15" s="13"/>
      <c r="D15" s="40">
        <f>SUM(C16:C22)/(COUNTIF(C16:C22,"&gt;0")+0.00000001)</f>
        <v>0</v>
      </c>
      <c r="E15" s="13"/>
      <c r="F15" s="40">
        <f>SUM(E16:E22)/(COUNTIF(E16:E22,"&gt;0")+0.00000001)</f>
        <v>0</v>
      </c>
      <c r="G15" s="13"/>
      <c r="H15" s="40">
        <f>SUM(G16:G22)/(COUNTIF(G16:G22,"&gt;0")+0.00000001)</f>
        <v>0</v>
      </c>
      <c r="I15" s="13"/>
      <c r="J15" s="40">
        <f>SUM(I16:I22)/(COUNTIF(I16:I22,"&gt;0")+0.00000001)</f>
        <v>0</v>
      </c>
      <c r="K15" s="13"/>
      <c r="L15" s="40">
        <f>SUM(K16:K22)/(COUNTIF(K16:K22,"&gt;0")+0.00000001)</f>
        <v>0</v>
      </c>
      <c r="M15" s="13"/>
      <c r="N15" s="40">
        <f>SUM(M16:M22)/(COUNTIF(M16:M22,"&gt;0")+0.00000001)</f>
        <v>0</v>
      </c>
      <c r="O15" s="14"/>
    </row>
    <row r="16" spans="1:15" ht="15" customHeight="1" x14ac:dyDescent="0.25">
      <c r="B16" s="45" t="s">
        <v>692</v>
      </c>
      <c r="C16" s="14"/>
      <c r="D16" s="35"/>
      <c r="E16" s="14"/>
      <c r="F16" s="35"/>
      <c r="G16" s="14"/>
      <c r="H16" s="35"/>
      <c r="I16" s="14"/>
      <c r="J16" s="35"/>
      <c r="K16" s="14"/>
      <c r="L16" s="35"/>
      <c r="M16" s="14"/>
      <c r="N16" s="35"/>
      <c r="O16" s="14"/>
    </row>
    <row r="17" spans="1:15" ht="25.5" x14ac:dyDescent="0.25">
      <c r="B17" s="45" t="s">
        <v>731</v>
      </c>
      <c r="C17" s="14"/>
      <c r="D17" s="35"/>
      <c r="E17" s="14"/>
      <c r="F17" s="35"/>
      <c r="G17" s="14"/>
      <c r="H17" s="35"/>
      <c r="I17" s="14"/>
      <c r="J17" s="35"/>
      <c r="K17" s="14"/>
      <c r="L17" s="35"/>
      <c r="M17" s="14"/>
      <c r="N17" s="35"/>
      <c r="O17" s="14"/>
    </row>
    <row r="18" spans="1:15" ht="25.5" x14ac:dyDescent="0.25">
      <c r="B18" s="45" t="s">
        <v>693</v>
      </c>
      <c r="C18" s="14"/>
      <c r="D18" s="35"/>
      <c r="E18" s="14"/>
      <c r="F18" s="35"/>
      <c r="G18" s="14"/>
      <c r="H18" s="35"/>
      <c r="I18" s="14"/>
      <c r="J18" s="35"/>
      <c r="K18" s="14"/>
      <c r="L18" s="35"/>
      <c r="M18" s="14"/>
      <c r="N18" s="35"/>
      <c r="O18" s="14"/>
    </row>
    <row r="19" spans="1:15" ht="25.5" x14ac:dyDescent="0.25">
      <c r="B19" s="45" t="s">
        <v>732</v>
      </c>
      <c r="C19" s="14"/>
      <c r="D19" s="35"/>
      <c r="E19" s="14"/>
      <c r="F19" s="35"/>
      <c r="G19" s="14"/>
      <c r="H19" s="35"/>
      <c r="I19" s="14"/>
      <c r="J19" s="35"/>
      <c r="K19" s="14"/>
      <c r="L19" s="35"/>
      <c r="M19" s="14"/>
      <c r="N19" s="35"/>
      <c r="O19" s="14"/>
    </row>
    <row r="20" spans="1:15" ht="25.5" x14ac:dyDescent="0.25">
      <c r="B20" s="45" t="s">
        <v>694</v>
      </c>
      <c r="C20" s="14"/>
      <c r="D20" s="35"/>
      <c r="E20" s="14"/>
      <c r="F20" s="35"/>
      <c r="G20" s="14"/>
      <c r="H20" s="35"/>
      <c r="I20" s="14"/>
      <c r="J20" s="35"/>
      <c r="K20" s="14"/>
      <c r="L20" s="35"/>
      <c r="M20" s="14"/>
      <c r="N20" s="35"/>
      <c r="O20" s="14"/>
    </row>
    <row r="21" spans="1:15" ht="25.5" x14ac:dyDescent="0.25">
      <c r="B21" s="45" t="s">
        <v>733</v>
      </c>
      <c r="C21" s="14"/>
      <c r="D21" s="35"/>
      <c r="E21" s="14"/>
      <c r="F21" s="35"/>
      <c r="G21" s="14"/>
      <c r="H21" s="35"/>
      <c r="I21" s="14"/>
      <c r="J21" s="35"/>
      <c r="K21" s="14"/>
      <c r="L21" s="35"/>
      <c r="M21" s="14"/>
      <c r="N21" s="35"/>
      <c r="O21" s="14"/>
    </row>
    <row r="22" spans="1:15" ht="25.5" x14ac:dyDescent="0.25">
      <c r="B22" s="45" t="s">
        <v>695</v>
      </c>
      <c r="C22" s="14"/>
      <c r="D22" s="35"/>
      <c r="E22" s="14"/>
      <c r="F22" s="35"/>
      <c r="G22" s="14"/>
      <c r="H22" s="35"/>
      <c r="I22" s="14"/>
      <c r="J22" s="35"/>
      <c r="K22" s="14"/>
      <c r="L22" s="35"/>
      <c r="M22" s="14"/>
      <c r="N22" s="35"/>
      <c r="O22" s="14"/>
    </row>
    <row r="23" spans="1:15" x14ac:dyDescent="0.25">
      <c r="A23" s="36" t="s">
        <v>107</v>
      </c>
      <c r="B23" s="45"/>
      <c r="C23" s="13"/>
      <c r="D23" s="40">
        <f>SUM(C24:C28)/(COUNTIF(C24:C28,"&gt;0")+0.00000001)</f>
        <v>0</v>
      </c>
      <c r="E23" s="13"/>
      <c r="F23" s="40">
        <f>SUM(E24:E28)/(COUNTIF(E24:E28,"&gt;0")+0.00000001)</f>
        <v>0</v>
      </c>
      <c r="G23" s="13"/>
      <c r="H23" s="40">
        <f>SUM(G24:G28)/(COUNTIF(G24:G28,"&gt;0")+0.00000001)</f>
        <v>0</v>
      </c>
      <c r="I23" s="13"/>
      <c r="J23" s="40">
        <f>SUM(I24:I28)/(COUNTIF(I24:I28,"&gt;0")+0.00000001)</f>
        <v>0</v>
      </c>
      <c r="K23" s="13"/>
      <c r="L23" s="40">
        <f>SUM(K24:K28)/(COUNTIF(K24:K28,"&gt;0")+0.00000001)</f>
        <v>0</v>
      </c>
      <c r="M23" s="13"/>
      <c r="N23" s="40">
        <f>SUM(M24:M28)/(COUNTIF(M24:M28,"&gt;0")+0.00000001)</f>
        <v>0</v>
      </c>
      <c r="O23" s="14"/>
    </row>
    <row r="24" spans="1:15" ht="15" customHeight="1" x14ac:dyDescent="0.25">
      <c r="B24" s="45" t="s">
        <v>696</v>
      </c>
      <c r="C24" s="14"/>
      <c r="D24" s="35"/>
      <c r="E24" s="14"/>
      <c r="F24" s="35"/>
      <c r="G24" s="14"/>
      <c r="H24" s="35"/>
      <c r="I24" s="14"/>
      <c r="J24" s="35"/>
      <c r="K24" s="14"/>
      <c r="L24" s="35"/>
      <c r="M24" s="14"/>
      <c r="N24" s="35"/>
      <c r="O24" s="14"/>
    </row>
    <row r="25" spans="1:15" ht="25.5" x14ac:dyDescent="0.25">
      <c r="B25" s="45" t="s">
        <v>697</v>
      </c>
      <c r="C25" s="14"/>
      <c r="D25" s="35"/>
      <c r="E25" s="14"/>
      <c r="F25" s="35"/>
      <c r="G25" s="14"/>
      <c r="H25" s="35"/>
      <c r="I25" s="14"/>
      <c r="J25" s="35"/>
      <c r="K25" s="14"/>
      <c r="L25" s="35"/>
      <c r="M25" s="14"/>
      <c r="N25" s="35"/>
      <c r="O25" s="14"/>
    </row>
    <row r="26" spans="1:15" ht="38.25" x14ac:dyDescent="0.25">
      <c r="B26" s="45" t="s">
        <v>698</v>
      </c>
      <c r="C26" s="14"/>
      <c r="D26" s="35"/>
      <c r="E26" s="14"/>
      <c r="F26" s="35"/>
      <c r="G26" s="14"/>
      <c r="H26" s="35"/>
      <c r="I26" s="14"/>
      <c r="J26" s="35"/>
      <c r="K26" s="14"/>
      <c r="L26" s="35"/>
      <c r="M26" s="14"/>
      <c r="N26" s="35"/>
      <c r="O26" s="14"/>
    </row>
    <row r="27" spans="1:15" x14ac:dyDescent="0.25">
      <c r="B27" s="45" t="s">
        <v>699</v>
      </c>
      <c r="C27" s="14"/>
      <c r="D27" s="35"/>
      <c r="E27" s="14"/>
      <c r="F27" s="35"/>
      <c r="G27" s="14"/>
      <c r="H27" s="35"/>
      <c r="I27" s="14"/>
      <c r="J27" s="35"/>
      <c r="K27" s="14"/>
      <c r="L27" s="35"/>
      <c r="M27" s="14"/>
      <c r="N27" s="35"/>
      <c r="O27" s="14"/>
    </row>
    <row r="28" spans="1:15" x14ac:dyDescent="0.25">
      <c r="B28" s="45" t="s">
        <v>700</v>
      </c>
      <c r="C28" s="14"/>
      <c r="D28" s="35"/>
      <c r="E28" s="14"/>
      <c r="F28" s="35"/>
      <c r="G28" s="14"/>
      <c r="H28" s="35"/>
      <c r="I28" s="14"/>
      <c r="J28" s="35"/>
      <c r="K28" s="14"/>
      <c r="L28" s="35"/>
      <c r="M28" s="14"/>
      <c r="N28" s="35"/>
      <c r="O28" s="14"/>
    </row>
    <row r="29" spans="1:15" x14ac:dyDescent="0.25">
      <c r="B29" s="44" t="s">
        <v>123</v>
      </c>
      <c r="C29" s="15"/>
      <c r="D29" s="41">
        <f>D3+D9+D15+D23</f>
        <v>0</v>
      </c>
      <c r="E29" s="15"/>
      <c r="F29" s="41">
        <f>F3+F9+F15+F23</f>
        <v>0</v>
      </c>
      <c r="G29" s="15"/>
      <c r="H29" s="41">
        <f>H3+H9+H15+H23</f>
        <v>0</v>
      </c>
      <c r="I29" s="15"/>
      <c r="J29" s="41">
        <f>J3+J9+J15+J23</f>
        <v>0</v>
      </c>
      <c r="K29" s="15"/>
      <c r="L29" s="41">
        <f>L3+L9+L15+L23</f>
        <v>0</v>
      </c>
      <c r="M29" s="15"/>
      <c r="N29" s="41">
        <f>N3+N9+N15+N23</f>
        <v>0</v>
      </c>
      <c r="O29" s="14"/>
    </row>
    <row r="30" spans="1:15" x14ac:dyDescent="0.25">
      <c r="B30" s="44" t="s">
        <v>124</v>
      </c>
      <c r="C30" s="15"/>
      <c r="D30" s="41">
        <f>D29/(COUNTIF(D3:D28,"&gt;0")+0.00000001)</f>
        <v>0</v>
      </c>
      <c r="E30" s="15"/>
      <c r="F30" s="41">
        <f>F29/(COUNTIF(F3:F28,"&gt;0")+0.00000001)</f>
        <v>0</v>
      </c>
      <c r="G30" s="15"/>
      <c r="H30" s="41">
        <f>H29/(COUNTIF(H3:H28,"&gt;0")+0.00000001)</f>
        <v>0</v>
      </c>
      <c r="I30" s="15"/>
      <c r="J30" s="41">
        <f>J29/(COUNTIF(J3:J28,"&gt;0")+0.00000001)</f>
        <v>0</v>
      </c>
      <c r="K30" s="15"/>
      <c r="L30" s="41">
        <f>L29/(COUNTIF(L3:L28,"&gt;0")+0.00000001)</f>
        <v>0</v>
      </c>
      <c r="M30" s="15"/>
      <c r="N30" s="41">
        <f>N29/(COUNTIF(N3:N28,"&gt;0")+0.00000001)</f>
        <v>0</v>
      </c>
      <c r="O30" s="14"/>
    </row>
    <row r="31" spans="1:15" x14ac:dyDescent="0.25">
      <c r="B31" s="44" t="s">
        <v>125</v>
      </c>
      <c r="C31" s="15"/>
      <c r="D31" s="41">
        <f>D30/5*100</f>
        <v>0</v>
      </c>
      <c r="E31" s="15"/>
      <c r="F31" s="41">
        <f>F30/5*100</f>
        <v>0</v>
      </c>
      <c r="G31" s="15"/>
      <c r="H31" s="41">
        <f>H30/5*100</f>
        <v>0</v>
      </c>
      <c r="I31" s="15"/>
      <c r="J31" s="41">
        <f>J30/5*100</f>
        <v>0</v>
      </c>
      <c r="K31" s="15"/>
      <c r="L31" s="41">
        <f>L30/5*100</f>
        <v>0</v>
      </c>
      <c r="M31" s="15"/>
      <c r="N31" s="41">
        <f>N30/5*100</f>
        <v>0</v>
      </c>
      <c r="O31" s="14"/>
    </row>
    <row r="32" spans="1:15" x14ac:dyDescent="0.25">
      <c r="A32" s="49" t="s">
        <v>55</v>
      </c>
      <c r="C32" s="36"/>
      <c r="E32" s="36"/>
      <c r="G32" s="36"/>
      <c r="I32" s="36"/>
      <c r="K32" s="36"/>
      <c r="M32" s="36"/>
      <c r="O32" s="16"/>
    </row>
    <row r="33" spans="1:15" x14ac:dyDescent="0.25">
      <c r="A33" s="36" t="s">
        <v>103</v>
      </c>
      <c r="C33" s="36"/>
      <c r="E33" s="36"/>
      <c r="G33" s="36"/>
      <c r="I33" s="36"/>
      <c r="K33" s="36"/>
      <c r="M33" s="36"/>
      <c r="O33" s="16"/>
    </row>
    <row r="34" spans="1:15" x14ac:dyDescent="0.25">
      <c r="A34" s="36" t="s">
        <v>56</v>
      </c>
      <c r="C34" s="36"/>
      <c r="E34" s="36"/>
      <c r="G34" s="36"/>
      <c r="I34" s="36"/>
      <c r="K34" s="36"/>
      <c r="M34" s="36"/>
      <c r="O34" s="16"/>
    </row>
    <row r="35" spans="1:15" x14ac:dyDescent="0.25">
      <c r="A35" s="36" t="s">
        <v>57</v>
      </c>
      <c r="C35" s="36"/>
      <c r="E35" s="36"/>
      <c r="G35" s="36"/>
      <c r="I35" s="36"/>
      <c r="K35" s="36"/>
      <c r="M35" s="36"/>
      <c r="O35" s="16"/>
    </row>
    <row r="36" spans="1:15" x14ac:dyDescent="0.25">
      <c r="A36" s="36" t="s">
        <v>58</v>
      </c>
      <c r="C36" s="36"/>
      <c r="E36" s="36"/>
      <c r="G36" s="36"/>
      <c r="I36" s="36"/>
      <c r="K36" s="36"/>
      <c r="M36" s="36"/>
      <c r="O36" s="16"/>
    </row>
    <row r="37" spans="1:15" x14ac:dyDescent="0.25">
      <c r="A37" s="36" t="s">
        <v>59</v>
      </c>
      <c r="C37" s="36"/>
      <c r="E37" s="36"/>
      <c r="G37" s="36"/>
      <c r="I37" s="36"/>
      <c r="K37" s="36"/>
      <c r="M37" s="36"/>
      <c r="O37" s="16"/>
    </row>
    <row r="38" spans="1:15" x14ac:dyDescent="0.25">
      <c r="A38" s="36" t="s">
        <v>60</v>
      </c>
      <c r="C38" s="36"/>
      <c r="E38" s="36"/>
      <c r="G38" s="36"/>
      <c r="I38" s="36"/>
      <c r="K38" s="36"/>
      <c r="M38" s="36"/>
      <c r="O38" s="16"/>
    </row>
    <row r="39" spans="1:15" x14ac:dyDescent="0.25">
      <c r="A39" s="49" t="s">
        <v>111</v>
      </c>
      <c r="B39" s="45"/>
      <c r="C39" s="98" t="str">
        <f>Front!H1</f>
        <v>Date</v>
      </c>
      <c r="D39" s="99"/>
      <c r="E39" s="98" t="str">
        <f>Front!I1</f>
        <v>Date</v>
      </c>
      <c r="F39" s="99"/>
      <c r="G39" s="98" t="str">
        <f>Front!J1</f>
        <v>Date</v>
      </c>
      <c r="H39" s="99"/>
      <c r="I39" s="98" t="str">
        <f>Front!K1</f>
        <v>Date</v>
      </c>
      <c r="J39" s="99"/>
      <c r="K39" s="98" t="str">
        <f>Front!L1</f>
        <v>Date</v>
      </c>
      <c r="L39" s="99"/>
      <c r="M39" s="98" t="str">
        <f>Front!M1</f>
        <v>Date</v>
      </c>
      <c r="N39" s="99"/>
      <c r="O39" s="18" t="s">
        <v>97</v>
      </c>
    </row>
    <row r="40" spans="1:15" ht="27" customHeight="1" x14ac:dyDescent="0.25">
      <c r="B40" s="45"/>
      <c r="C40" s="51" t="s">
        <v>27</v>
      </c>
      <c r="D40" s="39" t="s">
        <v>28</v>
      </c>
      <c r="E40" s="51" t="s">
        <v>27</v>
      </c>
      <c r="F40" s="39" t="s">
        <v>28</v>
      </c>
      <c r="G40" s="51" t="s">
        <v>27</v>
      </c>
      <c r="H40" s="39" t="s">
        <v>28</v>
      </c>
      <c r="I40" s="51" t="s">
        <v>27</v>
      </c>
      <c r="J40" s="39" t="s">
        <v>28</v>
      </c>
      <c r="K40" s="51" t="s">
        <v>27</v>
      </c>
      <c r="L40" s="39" t="s">
        <v>28</v>
      </c>
      <c r="M40" s="51" t="s">
        <v>27</v>
      </c>
      <c r="N40" s="39" t="s">
        <v>28</v>
      </c>
      <c r="O40" s="14"/>
    </row>
    <row r="41" spans="1:15" x14ac:dyDescent="0.25">
      <c r="A41" s="36" t="s">
        <v>104</v>
      </c>
      <c r="B41" s="45"/>
      <c r="C41" s="13"/>
      <c r="D41" s="40">
        <f>SUM(C42:C46)/(COUNTIF(C42:C46,"&gt;0")+0.00000001)</f>
        <v>0</v>
      </c>
      <c r="E41" s="13"/>
      <c r="F41" s="40">
        <f>SUM(E42:E46)/(COUNTIF(E42:E46,"&gt;0")+0.00000001)</f>
        <v>0</v>
      </c>
      <c r="G41" s="13"/>
      <c r="H41" s="40">
        <f>SUM(G42:G46)/(COUNTIF(G42:G46,"&gt;0")+0.00000001)</f>
        <v>0</v>
      </c>
      <c r="I41" s="13"/>
      <c r="J41" s="40">
        <f>SUM(I42:I46)/(COUNTIF(I42:I46,"&gt;0")+0.00000001)</f>
        <v>0</v>
      </c>
      <c r="K41" s="13"/>
      <c r="L41" s="40">
        <f>SUM(K42:K46)/(COUNTIF(K42:K46,"&gt;0")+0.00000001)</f>
        <v>0</v>
      </c>
      <c r="M41" s="13"/>
      <c r="N41" s="40">
        <f>SUM(M42:M46)/(COUNTIF(M42:M46,"&gt;0")+0.00000001)</f>
        <v>0</v>
      </c>
      <c r="O41" s="14"/>
    </row>
    <row r="42" spans="1:15" ht="51" x14ac:dyDescent="0.25">
      <c r="B42" s="45" t="s">
        <v>726</v>
      </c>
      <c r="C42" s="14"/>
      <c r="D42" s="35"/>
      <c r="E42" s="14"/>
      <c r="F42" s="35"/>
      <c r="G42" s="14"/>
      <c r="H42" s="35"/>
      <c r="I42" s="14"/>
      <c r="J42" s="35"/>
      <c r="K42" s="14"/>
      <c r="L42" s="35"/>
      <c r="M42" s="14"/>
      <c r="N42" s="35"/>
      <c r="O42" s="14"/>
    </row>
    <row r="43" spans="1:15" ht="39" customHeight="1" x14ac:dyDescent="0.25">
      <c r="B43" s="45" t="s">
        <v>727</v>
      </c>
      <c r="C43" s="14"/>
      <c r="D43" s="35"/>
      <c r="E43" s="14"/>
      <c r="F43" s="35"/>
      <c r="G43" s="14"/>
      <c r="H43" s="35"/>
      <c r="I43" s="14"/>
      <c r="J43" s="35"/>
      <c r="K43" s="14"/>
      <c r="L43" s="35"/>
      <c r="M43" s="14"/>
      <c r="N43" s="35"/>
      <c r="O43" s="14"/>
    </row>
    <row r="44" spans="1:15" x14ac:dyDescent="0.25">
      <c r="B44" s="45" t="s">
        <v>728</v>
      </c>
      <c r="C44" s="14"/>
      <c r="D44" s="35"/>
      <c r="E44" s="14"/>
      <c r="F44" s="35"/>
      <c r="G44" s="14"/>
      <c r="H44" s="35"/>
      <c r="I44" s="14"/>
      <c r="J44" s="35"/>
      <c r="K44" s="14"/>
      <c r="L44" s="35"/>
      <c r="M44" s="14"/>
      <c r="N44" s="35"/>
      <c r="O44" s="14"/>
    </row>
    <row r="45" spans="1:15" ht="39" customHeight="1" x14ac:dyDescent="0.25">
      <c r="B45" s="45" t="s">
        <v>729</v>
      </c>
      <c r="C45" s="14"/>
      <c r="D45" s="35"/>
      <c r="E45" s="14"/>
      <c r="F45" s="35"/>
      <c r="G45" s="14"/>
      <c r="H45" s="35"/>
      <c r="I45" s="14"/>
      <c r="J45" s="35"/>
      <c r="K45" s="14"/>
      <c r="L45" s="35"/>
      <c r="M45" s="14"/>
      <c r="N45" s="35"/>
      <c r="O45" s="14"/>
    </row>
    <row r="46" spans="1:15" ht="38.25" x14ac:dyDescent="0.25">
      <c r="B46" s="45" t="s">
        <v>730</v>
      </c>
      <c r="C46" s="14"/>
      <c r="D46" s="35"/>
      <c r="E46" s="14"/>
      <c r="F46" s="35"/>
      <c r="G46" s="14"/>
      <c r="H46" s="35"/>
      <c r="I46" s="14"/>
      <c r="J46" s="35"/>
      <c r="K46" s="14"/>
      <c r="L46" s="35"/>
      <c r="M46" s="14"/>
      <c r="N46" s="35"/>
      <c r="O46" s="14"/>
    </row>
    <row r="47" spans="1:15" x14ac:dyDescent="0.25">
      <c r="A47" s="36" t="s">
        <v>105</v>
      </c>
      <c r="B47" s="45"/>
      <c r="C47" s="13"/>
      <c r="D47" s="40">
        <f>SUM(C48:C52)/(COUNTIF(C48:C52,"&gt;0")+0.00000001)</f>
        <v>0</v>
      </c>
      <c r="E47" s="13"/>
      <c r="F47" s="40">
        <f>SUM(E48:E52)/(COUNTIF(E48:E52,"&gt;0")+0.00000001)</f>
        <v>0</v>
      </c>
      <c r="G47" s="13"/>
      <c r="H47" s="40">
        <f>SUM(G48:G52)/(COUNTIF(G48:G52,"&gt;0")+0.00000001)</f>
        <v>0</v>
      </c>
      <c r="I47" s="13"/>
      <c r="J47" s="40">
        <f>SUM(I48:I52)/(COUNTIF(I48:I52,"&gt;0")+0.00000001)</f>
        <v>0</v>
      </c>
      <c r="K47" s="13"/>
      <c r="L47" s="40">
        <f>SUM(K48:K52)/(COUNTIF(K48:K52,"&gt;0")+0.00000001)</f>
        <v>0</v>
      </c>
      <c r="M47" s="13"/>
      <c r="N47" s="40">
        <f>SUM(M48:M52)/(COUNTIF(M48:M52,"&gt;0")+0.00000001)</f>
        <v>0</v>
      </c>
      <c r="O47" s="14"/>
    </row>
    <row r="48" spans="1:15" x14ac:dyDescent="0.25">
      <c r="B48" s="45" t="s">
        <v>687</v>
      </c>
      <c r="C48" s="20"/>
      <c r="D48" s="35"/>
      <c r="E48" s="20"/>
      <c r="F48" s="35"/>
      <c r="G48" s="20"/>
      <c r="H48" s="35"/>
      <c r="I48" s="20"/>
      <c r="J48" s="35"/>
      <c r="K48" s="20"/>
      <c r="L48" s="35"/>
      <c r="M48" s="20"/>
      <c r="N48" s="35"/>
      <c r="O48" s="14"/>
    </row>
    <row r="49" spans="1:15" x14ac:dyDescent="0.25">
      <c r="B49" s="45" t="s">
        <v>688</v>
      </c>
      <c r="C49" s="20"/>
      <c r="D49" s="35"/>
      <c r="E49" s="20"/>
      <c r="F49" s="35"/>
      <c r="G49" s="20"/>
      <c r="H49" s="35"/>
      <c r="I49" s="20"/>
      <c r="J49" s="35"/>
      <c r="K49" s="20"/>
      <c r="L49" s="35"/>
      <c r="M49" s="20"/>
      <c r="N49" s="35"/>
      <c r="O49" s="14"/>
    </row>
    <row r="50" spans="1:15" ht="15" customHeight="1" x14ac:dyDescent="0.25">
      <c r="B50" s="45" t="s">
        <v>689</v>
      </c>
      <c r="C50" s="20"/>
      <c r="D50" s="35"/>
      <c r="E50" s="20"/>
      <c r="F50" s="35"/>
      <c r="G50" s="20"/>
      <c r="H50" s="35"/>
      <c r="I50" s="20"/>
      <c r="J50" s="35"/>
      <c r="K50" s="20"/>
      <c r="L50" s="35"/>
      <c r="M50" s="20"/>
      <c r="N50" s="35"/>
      <c r="O50" s="14"/>
    </row>
    <row r="51" spans="1:15" ht="25.5" x14ac:dyDescent="0.25">
      <c r="B51" s="45" t="s">
        <v>690</v>
      </c>
      <c r="C51" s="20"/>
      <c r="D51" s="35"/>
      <c r="E51" s="20"/>
      <c r="F51" s="35"/>
      <c r="G51" s="20"/>
      <c r="H51" s="35"/>
      <c r="I51" s="20"/>
      <c r="J51" s="35"/>
      <c r="K51" s="20"/>
      <c r="L51" s="35"/>
      <c r="M51" s="20"/>
      <c r="N51" s="35"/>
      <c r="O51" s="14"/>
    </row>
    <row r="52" spans="1:15" ht="25.5" x14ac:dyDescent="0.25">
      <c r="B52" s="45" t="s">
        <v>691</v>
      </c>
      <c r="C52" s="20"/>
      <c r="D52" s="35"/>
      <c r="E52" s="20"/>
      <c r="F52" s="35"/>
      <c r="G52" s="20"/>
      <c r="H52" s="35"/>
      <c r="I52" s="20"/>
      <c r="J52" s="35"/>
      <c r="K52" s="20"/>
      <c r="L52" s="35"/>
      <c r="M52" s="20"/>
      <c r="N52" s="35"/>
      <c r="O52" s="14"/>
    </row>
    <row r="53" spans="1:15" x14ac:dyDescent="0.25">
      <c r="A53" s="36" t="s">
        <v>106</v>
      </c>
      <c r="B53" s="45"/>
      <c r="C53" s="13"/>
      <c r="D53" s="40">
        <f>SUM(C54:C60)/(COUNTIF(C54:C60,"&gt;0")+0.00000001)</f>
        <v>0</v>
      </c>
      <c r="E53" s="13"/>
      <c r="F53" s="40">
        <f>SUM(E54:E60)/(COUNTIF(E54:E60,"&gt;0")+0.00000001)</f>
        <v>0</v>
      </c>
      <c r="G53" s="13"/>
      <c r="H53" s="40">
        <f>SUM(G54:G60)/(COUNTIF(G54:G60,"&gt;0")+0.00000001)</f>
        <v>0</v>
      </c>
      <c r="I53" s="13"/>
      <c r="J53" s="40">
        <f>SUM(I54:I60)/(COUNTIF(I54:I60,"&gt;0")+0.00000001)</f>
        <v>0</v>
      </c>
      <c r="K53" s="13"/>
      <c r="L53" s="40">
        <f>SUM(K54:K60)/(COUNTIF(K54:K60,"&gt;0")+0.00000001)</f>
        <v>0</v>
      </c>
      <c r="M53" s="13"/>
      <c r="N53" s="40">
        <f>SUM(M54:M60)/(COUNTIF(M54:M60,"&gt;0")+0.00000001)</f>
        <v>0</v>
      </c>
      <c r="O53" s="14"/>
    </row>
    <row r="54" spans="1:15" ht="14.25" customHeight="1" x14ac:dyDescent="0.25">
      <c r="B54" s="45" t="s">
        <v>692</v>
      </c>
      <c r="C54" s="14"/>
      <c r="D54" s="35"/>
      <c r="E54" s="14"/>
      <c r="F54" s="35"/>
      <c r="G54" s="14"/>
      <c r="H54" s="35"/>
      <c r="I54" s="14"/>
      <c r="J54" s="35"/>
      <c r="K54" s="14"/>
      <c r="L54" s="35"/>
      <c r="M54" s="14"/>
      <c r="N54" s="35"/>
      <c r="O54" s="14"/>
    </row>
    <row r="55" spans="1:15" ht="25.5" x14ac:dyDescent="0.25">
      <c r="B55" s="45" t="s">
        <v>731</v>
      </c>
      <c r="C55" s="14"/>
      <c r="D55" s="35"/>
      <c r="E55" s="14"/>
      <c r="F55" s="35"/>
      <c r="G55" s="14"/>
      <c r="H55" s="35"/>
      <c r="I55" s="14"/>
      <c r="J55" s="35"/>
      <c r="K55" s="14"/>
      <c r="L55" s="35"/>
      <c r="M55" s="14"/>
      <c r="N55" s="35"/>
      <c r="O55" s="14"/>
    </row>
    <row r="56" spans="1:15" ht="25.5" x14ac:dyDescent="0.25">
      <c r="B56" s="45" t="s">
        <v>693</v>
      </c>
      <c r="C56" s="14"/>
      <c r="D56" s="35"/>
      <c r="E56" s="14"/>
      <c r="F56" s="35"/>
      <c r="G56" s="14"/>
      <c r="H56" s="35"/>
      <c r="I56" s="14"/>
      <c r="J56" s="35"/>
      <c r="K56" s="14"/>
      <c r="L56" s="35"/>
      <c r="M56" s="14"/>
      <c r="N56" s="35"/>
      <c r="O56" s="14"/>
    </row>
    <row r="57" spans="1:15" ht="25.5" x14ac:dyDescent="0.25">
      <c r="B57" s="45" t="s">
        <v>732</v>
      </c>
      <c r="C57" s="14"/>
      <c r="D57" s="35"/>
      <c r="E57" s="14"/>
      <c r="F57" s="35"/>
      <c r="G57" s="14"/>
      <c r="H57" s="35"/>
      <c r="I57" s="14"/>
      <c r="J57" s="35"/>
      <c r="K57" s="14"/>
      <c r="L57" s="35"/>
      <c r="M57" s="14"/>
      <c r="N57" s="35"/>
      <c r="O57" s="14"/>
    </row>
    <row r="58" spans="1:15" ht="25.5" x14ac:dyDescent="0.25">
      <c r="B58" s="45" t="s">
        <v>694</v>
      </c>
      <c r="C58" s="14"/>
      <c r="D58" s="35"/>
      <c r="E58" s="14"/>
      <c r="F58" s="35"/>
      <c r="G58" s="14"/>
      <c r="H58" s="35"/>
      <c r="I58" s="14"/>
      <c r="J58" s="35"/>
      <c r="K58" s="14"/>
      <c r="L58" s="35"/>
      <c r="M58" s="14"/>
      <c r="N58" s="35"/>
      <c r="O58" s="14"/>
    </row>
    <row r="59" spans="1:15" ht="25.5" x14ac:dyDescent="0.25">
      <c r="B59" s="45" t="s">
        <v>733</v>
      </c>
      <c r="C59" s="14"/>
      <c r="D59" s="35"/>
      <c r="E59" s="14"/>
      <c r="F59" s="35"/>
      <c r="G59" s="14"/>
      <c r="H59" s="35"/>
      <c r="I59" s="14"/>
      <c r="J59" s="35"/>
      <c r="K59" s="14"/>
      <c r="L59" s="35"/>
      <c r="M59" s="14"/>
      <c r="N59" s="35"/>
      <c r="O59" s="14"/>
    </row>
    <row r="60" spans="1:15" ht="25.5" x14ac:dyDescent="0.25">
      <c r="B60" s="45" t="s">
        <v>695</v>
      </c>
      <c r="C60" s="14"/>
      <c r="D60" s="35"/>
      <c r="E60" s="14"/>
      <c r="F60" s="35"/>
      <c r="G60" s="14"/>
      <c r="H60" s="35"/>
      <c r="I60" s="14"/>
      <c r="J60" s="35"/>
      <c r="K60" s="14"/>
      <c r="L60" s="35"/>
      <c r="M60" s="14"/>
      <c r="N60" s="35"/>
      <c r="O60" s="14"/>
    </row>
    <row r="61" spans="1:15" x14ac:dyDescent="0.25">
      <c r="A61" s="36" t="s">
        <v>107</v>
      </c>
      <c r="B61" s="45"/>
      <c r="C61" s="13"/>
      <c r="D61" s="40">
        <f>SUM(C62:C66)/(COUNTIF(C62:C66,"&gt;0")+0.00000001)</f>
        <v>0</v>
      </c>
      <c r="E61" s="13"/>
      <c r="F61" s="40">
        <f>SUM(E62:E66)/(COUNTIF(E62:E66,"&gt;0")+0.00000001)</f>
        <v>0</v>
      </c>
      <c r="G61" s="13"/>
      <c r="H61" s="40">
        <f>SUM(G62:G66)/(COUNTIF(G62:G66,"&gt;0")+0.00000001)</f>
        <v>0</v>
      </c>
      <c r="I61" s="13"/>
      <c r="J61" s="40">
        <f>SUM(I62:I66)/(COUNTIF(I62:I66,"&gt;0")+0.00000001)</f>
        <v>0</v>
      </c>
      <c r="K61" s="13"/>
      <c r="L61" s="40">
        <f>SUM(K62:K66)/(COUNTIF(K62:K66,"&gt;0")+0.00000001)</f>
        <v>0</v>
      </c>
      <c r="M61" s="13"/>
      <c r="N61" s="40">
        <f>SUM(M62:M66)/(COUNTIF(M62:M66,"&gt;0")+0.00000001)</f>
        <v>0</v>
      </c>
      <c r="O61" s="14"/>
    </row>
    <row r="62" spans="1:15" ht="15" customHeight="1" x14ac:dyDescent="0.25">
      <c r="B62" s="45" t="s">
        <v>696</v>
      </c>
      <c r="C62" s="14"/>
      <c r="D62" s="35"/>
      <c r="E62" s="14"/>
      <c r="F62" s="35"/>
      <c r="G62" s="14"/>
      <c r="H62" s="35"/>
      <c r="I62" s="14"/>
      <c r="J62" s="35"/>
      <c r="K62" s="14"/>
      <c r="L62" s="35"/>
      <c r="M62" s="14"/>
      <c r="N62" s="35"/>
      <c r="O62" s="14"/>
    </row>
    <row r="63" spans="1:15" ht="25.5" x14ac:dyDescent="0.25">
      <c r="B63" s="45" t="s">
        <v>697</v>
      </c>
      <c r="C63" s="14"/>
      <c r="D63" s="35"/>
      <c r="E63" s="14"/>
      <c r="F63" s="35"/>
      <c r="G63" s="14"/>
      <c r="H63" s="35"/>
      <c r="I63" s="14"/>
      <c r="J63" s="35"/>
      <c r="K63" s="14"/>
      <c r="L63" s="35"/>
      <c r="M63" s="14"/>
      <c r="N63" s="35"/>
      <c r="O63" s="14"/>
    </row>
    <row r="64" spans="1:15" ht="38.25" x14ac:dyDescent="0.25">
      <c r="B64" s="45" t="s">
        <v>698</v>
      </c>
      <c r="C64" s="14"/>
      <c r="D64" s="35"/>
      <c r="E64" s="14"/>
      <c r="F64" s="35"/>
      <c r="G64" s="14"/>
      <c r="H64" s="35"/>
      <c r="I64" s="14"/>
      <c r="J64" s="35"/>
      <c r="K64" s="14"/>
      <c r="L64" s="35"/>
      <c r="M64" s="14"/>
      <c r="N64" s="35"/>
      <c r="O64" s="14"/>
    </row>
    <row r="65" spans="1:15" x14ac:dyDescent="0.25">
      <c r="B65" s="45" t="s">
        <v>699</v>
      </c>
      <c r="C65" s="14"/>
      <c r="D65" s="35"/>
      <c r="E65" s="14"/>
      <c r="F65" s="35"/>
      <c r="G65" s="14"/>
      <c r="H65" s="35"/>
      <c r="I65" s="14"/>
      <c r="J65" s="35"/>
      <c r="K65" s="14"/>
      <c r="L65" s="35"/>
      <c r="M65" s="14"/>
      <c r="N65" s="35"/>
      <c r="O65" s="14"/>
    </row>
    <row r="66" spans="1:15" x14ac:dyDescent="0.25">
      <c r="B66" s="45" t="s">
        <v>700</v>
      </c>
      <c r="C66" s="14"/>
      <c r="D66" s="35"/>
      <c r="E66" s="14"/>
      <c r="F66" s="35"/>
      <c r="G66" s="14"/>
      <c r="H66" s="35"/>
      <c r="I66" s="14"/>
      <c r="J66" s="35"/>
      <c r="K66" s="14"/>
      <c r="L66" s="35"/>
      <c r="M66" s="14"/>
      <c r="N66" s="35"/>
      <c r="O66" s="14"/>
    </row>
    <row r="67" spans="1:15" x14ac:dyDescent="0.25">
      <c r="B67" s="44" t="s">
        <v>123</v>
      </c>
      <c r="C67" s="15"/>
      <c r="D67" s="41">
        <f>D41+D47+D53+D61</f>
        <v>0</v>
      </c>
      <c r="E67" s="15"/>
      <c r="F67" s="41">
        <f>F41+F47+F53+F61</f>
        <v>0</v>
      </c>
      <c r="G67" s="15"/>
      <c r="H67" s="41">
        <f>H41+H47+H53+H61</f>
        <v>0</v>
      </c>
      <c r="I67" s="15"/>
      <c r="J67" s="41">
        <f>J41+J47+J53+J61</f>
        <v>0</v>
      </c>
      <c r="K67" s="15"/>
      <c r="L67" s="41">
        <f>L41+L47+L53+L61</f>
        <v>0</v>
      </c>
      <c r="M67" s="15"/>
      <c r="N67" s="41">
        <f>N41+N47+N53+N61</f>
        <v>0</v>
      </c>
      <c r="O67" s="14"/>
    </row>
    <row r="68" spans="1:15" x14ac:dyDescent="0.25">
      <c r="B68" s="44" t="s">
        <v>124</v>
      </c>
      <c r="C68" s="15"/>
      <c r="D68" s="41">
        <f>D67/(COUNTIF(D41:D66,"&gt;0")+0.00000001)</f>
        <v>0</v>
      </c>
      <c r="E68" s="15"/>
      <c r="F68" s="41">
        <f>F67/(COUNTIF(F41:F66,"&gt;0")+0.00000001)</f>
        <v>0</v>
      </c>
      <c r="G68" s="15"/>
      <c r="H68" s="41">
        <f>H67/(COUNTIF(H41:H66,"&gt;0")+0.00000001)</f>
        <v>0</v>
      </c>
      <c r="I68" s="15"/>
      <c r="J68" s="41">
        <f>J67/(COUNTIF(J41:J66,"&gt;0")+0.00000001)</f>
        <v>0</v>
      </c>
      <c r="K68" s="15"/>
      <c r="L68" s="41">
        <f>L67/(COUNTIF(L41:L66,"&gt;0")+0.00000001)</f>
        <v>0</v>
      </c>
      <c r="M68" s="15"/>
      <c r="N68" s="41">
        <f>N67/(COUNTIF(N41:N66,"&gt;0")+0.00000001)</f>
        <v>0</v>
      </c>
      <c r="O68" s="14"/>
    </row>
    <row r="69" spans="1:15" x14ac:dyDescent="0.25">
      <c r="B69" s="44" t="s">
        <v>125</v>
      </c>
      <c r="C69" s="15"/>
      <c r="D69" s="41">
        <f>D68/5*100</f>
        <v>0</v>
      </c>
      <c r="E69" s="15"/>
      <c r="F69" s="41">
        <f>F68/5*100</f>
        <v>0</v>
      </c>
      <c r="G69" s="15"/>
      <c r="H69" s="41">
        <f>H68/5*100</f>
        <v>0</v>
      </c>
      <c r="I69" s="15"/>
      <c r="J69" s="41">
        <f>J68/5*100</f>
        <v>0</v>
      </c>
      <c r="K69" s="15"/>
      <c r="L69" s="41">
        <f>L68/5*100</f>
        <v>0</v>
      </c>
      <c r="M69" s="15"/>
      <c r="N69" s="41">
        <f>N68/5*100</f>
        <v>0</v>
      </c>
      <c r="O69" s="14"/>
    </row>
    <row r="70" spans="1:15" x14ac:dyDescent="0.25">
      <c r="A70" s="49" t="s">
        <v>55</v>
      </c>
      <c r="C70" s="36"/>
      <c r="E70" s="36"/>
      <c r="G70" s="36"/>
      <c r="I70" s="36"/>
      <c r="K70" s="36"/>
      <c r="M70" s="36"/>
      <c r="O70" s="36"/>
    </row>
    <row r="71" spans="1:15" x14ac:dyDescent="0.25">
      <c r="A71" s="36" t="s">
        <v>103</v>
      </c>
      <c r="C71" s="36"/>
      <c r="E71" s="36"/>
      <c r="G71" s="36"/>
      <c r="I71" s="36"/>
      <c r="K71" s="36"/>
      <c r="M71" s="36"/>
      <c r="O71" s="36"/>
    </row>
    <row r="72" spans="1:15" x14ac:dyDescent="0.25">
      <c r="A72" s="36" t="s">
        <v>56</v>
      </c>
      <c r="C72" s="36"/>
      <c r="E72" s="36"/>
      <c r="G72" s="36"/>
      <c r="I72" s="36"/>
      <c r="K72" s="36"/>
      <c r="M72" s="36"/>
      <c r="O72" s="36"/>
    </row>
    <row r="73" spans="1:15" x14ac:dyDescent="0.25">
      <c r="A73" s="36" t="s">
        <v>57</v>
      </c>
      <c r="C73" s="36"/>
      <c r="E73" s="36"/>
      <c r="G73" s="36"/>
      <c r="I73" s="36"/>
      <c r="K73" s="36"/>
      <c r="M73" s="36"/>
      <c r="O73" s="36"/>
    </row>
    <row r="74" spans="1:15" x14ac:dyDescent="0.25">
      <c r="A74" s="36" t="s">
        <v>58</v>
      </c>
      <c r="C74" s="36"/>
      <c r="E74" s="36"/>
      <c r="G74" s="36"/>
      <c r="I74" s="36"/>
      <c r="K74" s="36"/>
      <c r="M74" s="36"/>
      <c r="O74" s="36"/>
    </row>
    <row r="75" spans="1:15" x14ac:dyDescent="0.25">
      <c r="A75" s="36" t="s">
        <v>59</v>
      </c>
      <c r="C75" s="36"/>
      <c r="E75" s="36"/>
      <c r="G75" s="36"/>
      <c r="I75" s="36"/>
      <c r="K75" s="36"/>
      <c r="M75" s="36"/>
      <c r="O75" s="36"/>
    </row>
    <row r="76" spans="1:15" x14ac:dyDescent="0.25">
      <c r="A76" s="36" t="s">
        <v>60</v>
      </c>
      <c r="C76" s="36"/>
      <c r="E76" s="36"/>
      <c r="G76" s="36"/>
      <c r="I76" s="36"/>
      <c r="K76" s="36"/>
      <c r="M76" s="36"/>
      <c r="O76" s="36"/>
    </row>
  </sheetData>
  <sheetProtection algorithmName="SHA-512" hashValue="6FlMzfTrydJbRlr0ItHHFN2Ent3NLoM3sBzHlFyhCK9camteMUDsQbhV7x2ADtbrn1OjvUoWJ6dvvbSFsXfYYA==" saltValue="FJ/tx86ytcR4Ck+xUsCk5g==" spinCount="100000" sheet="1" objects="1" scenarios="1"/>
  <mergeCells count="12">
    <mergeCell ref="K39:L39"/>
    <mergeCell ref="M39:N39"/>
    <mergeCell ref="C1:D1"/>
    <mergeCell ref="C39:D39"/>
    <mergeCell ref="E39:F39"/>
    <mergeCell ref="G39:H39"/>
    <mergeCell ref="I39:J39"/>
    <mergeCell ref="M1:N1"/>
    <mergeCell ref="K1:L1"/>
    <mergeCell ref="I1:J1"/>
    <mergeCell ref="G1:H1"/>
    <mergeCell ref="E1:F1"/>
  </mergeCells>
  <phoneticPr fontId="0" type="noConversion"/>
  <dataValidations count="1">
    <dataValidation type="decimal" allowBlank="1" showInputMessage="1" showErrorMessage="1" sqref="C4:C28 E4:E28 G4:G28 I4:I28 K4:K28 M4:M28 C42:C66 E42:E66 G42:G66 I42:I66 K42:K66 M42:M66">
      <formula1>0</formula1>
      <formula2>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zoomScaleNormal="100" workbookViewId="0"/>
  </sheetViews>
  <sheetFormatPr defaultRowHeight="12.75" x14ac:dyDescent="0.2"/>
  <cols>
    <col min="1" max="1" width="18.7109375" style="36" customWidth="1"/>
    <col min="2" max="2" width="41.7109375" style="45" customWidth="1"/>
    <col min="3" max="14" width="5.7109375" style="36" customWidth="1"/>
    <col min="15" max="15" width="173.85546875" style="36" customWidth="1"/>
    <col min="16" max="16384" width="9.140625" style="36"/>
  </cols>
  <sheetData>
    <row r="1" spans="1:15" x14ac:dyDescent="0.2">
      <c r="A1" s="49" t="s">
        <v>113</v>
      </c>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C2" s="51" t="s">
        <v>27</v>
      </c>
      <c r="D2" s="39" t="s">
        <v>28</v>
      </c>
      <c r="E2" s="51" t="s">
        <v>27</v>
      </c>
      <c r="F2" s="39" t="s">
        <v>28</v>
      </c>
      <c r="G2" s="51" t="s">
        <v>27</v>
      </c>
      <c r="H2" s="39" t="s">
        <v>28</v>
      </c>
      <c r="I2" s="51" t="s">
        <v>27</v>
      </c>
      <c r="J2" s="39" t="s">
        <v>28</v>
      </c>
      <c r="K2" s="51" t="s">
        <v>27</v>
      </c>
      <c r="L2" s="39" t="s">
        <v>28</v>
      </c>
      <c r="M2" s="51" t="s">
        <v>27</v>
      </c>
      <c r="N2" s="39" t="s">
        <v>28</v>
      </c>
      <c r="O2" s="14"/>
    </row>
    <row r="3" spans="1:15" x14ac:dyDescent="0.2">
      <c r="A3" s="36" t="s">
        <v>46</v>
      </c>
      <c r="C3" s="13"/>
      <c r="D3" s="40">
        <f>SUM(C4:C8)/(COUNTIF(C4:C8,"&gt;0")+0.00000001)</f>
        <v>0</v>
      </c>
      <c r="E3" s="13"/>
      <c r="F3" s="40">
        <f>SUM(E4:E8)/(COUNTIF(E4:E8,"&gt;0")+0.00000001)</f>
        <v>0</v>
      </c>
      <c r="G3" s="13"/>
      <c r="H3" s="40">
        <f>SUM(G4:G8)/(COUNTIF(G4:G8,"&gt;0")+0.00000001)</f>
        <v>0</v>
      </c>
      <c r="I3" s="13"/>
      <c r="J3" s="40">
        <f>SUM(I4:I8)/(COUNTIF(I4:I8,"&gt;0")+0.00000001)</f>
        <v>0</v>
      </c>
      <c r="K3" s="13"/>
      <c r="L3" s="40">
        <f>SUM(K4:K8)/(COUNTIF(K4:K8,"&gt;0")+0.00000001)</f>
        <v>0</v>
      </c>
      <c r="M3" s="13"/>
      <c r="N3" s="40">
        <f>SUM(M4:M8)/(COUNTIF(M4:M8,"&gt;0")+0.00000001)</f>
        <v>0</v>
      </c>
      <c r="O3" s="14"/>
    </row>
    <row r="4" spans="1:15" x14ac:dyDescent="0.2">
      <c r="B4" s="45" t="s">
        <v>665</v>
      </c>
      <c r="C4" s="14"/>
      <c r="D4" s="35"/>
      <c r="E4" s="14"/>
      <c r="F4" s="35"/>
      <c r="G4" s="14"/>
      <c r="H4" s="35"/>
      <c r="I4" s="14"/>
      <c r="J4" s="35"/>
      <c r="K4" s="14"/>
      <c r="L4" s="35"/>
      <c r="M4" s="14"/>
      <c r="N4" s="35"/>
      <c r="O4" s="14"/>
    </row>
    <row r="5" spans="1:15" x14ac:dyDescent="0.2">
      <c r="B5" s="45" t="s">
        <v>664</v>
      </c>
      <c r="C5" s="14"/>
      <c r="D5" s="35"/>
      <c r="E5" s="14"/>
      <c r="F5" s="35"/>
      <c r="G5" s="14"/>
      <c r="H5" s="35"/>
      <c r="I5" s="14"/>
      <c r="J5" s="35"/>
      <c r="K5" s="14"/>
      <c r="L5" s="35"/>
      <c r="M5" s="14"/>
      <c r="N5" s="35"/>
      <c r="O5" s="14"/>
    </row>
    <row r="6" spans="1:15" x14ac:dyDescent="0.2">
      <c r="B6" s="45" t="s">
        <v>666</v>
      </c>
      <c r="C6" s="14"/>
      <c r="D6" s="35"/>
      <c r="E6" s="14"/>
      <c r="F6" s="35"/>
      <c r="G6" s="14"/>
      <c r="H6" s="35"/>
      <c r="I6" s="14"/>
      <c r="J6" s="35"/>
      <c r="K6" s="14"/>
      <c r="L6" s="35"/>
      <c r="M6" s="14"/>
      <c r="N6" s="35"/>
      <c r="O6" s="14"/>
    </row>
    <row r="7" spans="1:15" ht="38.25" x14ac:dyDescent="0.2">
      <c r="B7" s="45" t="s">
        <v>667</v>
      </c>
      <c r="C7" s="14"/>
      <c r="D7" s="35"/>
      <c r="E7" s="14"/>
      <c r="F7" s="35"/>
      <c r="G7" s="14"/>
      <c r="H7" s="35"/>
      <c r="I7" s="14"/>
      <c r="J7" s="35"/>
      <c r="K7" s="14"/>
      <c r="L7" s="35"/>
      <c r="M7" s="14"/>
      <c r="N7" s="35"/>
      <c r="O7" s="14"/>
    </row>
    <row r="8" spans="1:15" ht="25.5" x14ac:dyDescent="0.2">
      <c r="B8" s="45" t="s">
        <v>668</v>
      </c>
      <c r="C8" s="14"/>
      <c r="D8" s="35"/>
      <c r="E8" s="14"/>
      <c r="F8" s="35"/>
      <c r="G8" s="14"/>
      <c r="H8" s="35"/>
      <c r="I8" s="14"/>
      <c r="J8" s="35"/>
      <c r="K8" s="14"/>
      <c r="L8" s="35"/>
      <c r="M8" s="14"/>
      <c r="N8" s="35"/>
      <c r="O8" s="14"/>
    </row>
    <row r="9" spans="1:15" x14ac:dyDescent="0.2">
      <c r="A9" s="36" t="s">
        <v>47</v>
      </c>
      <c r="C9" s="13"/>
      <c r="D9" s="40">
        <f>SUM(C10:C15)/(COUNTIF(C10:C15,"&gt;0")+0.00000001)</f>
        <v>0</v>
      </c>
      <c r="E9" s="13"/>
      <c r="F9" s="40">
        <f>SUM(E10:E15)/(COUNTIF(E10:E15,"&gt;0")+0.00000001)</f>
        <v>0</v>
      </c>
      <c r="G9" s="13"/>
      <c r="H9" s="40">
        <f>SUM(G10:G15)/(COUNTIF(G10:G15,"&gt;0")+0.00000001)</f>
        <v>0</v>
      </c>
      <c r="I9" s="13"/>
      <c r="J9" s="40">
        <f>SUM(I10:I15)/(COUNTIF(I10:I15,"&gt;0")+0.00000001)</f>
        <v>0</v>
      </c>
      <c r="K9" s="13"/>
      <c r="L9" s="40">
        <f>SUM(K10:K15)/(COUNTIF(K10:K15,"&gt;0")+0.00000001)</f>
        <v>0</v>
      </c>
      <c r="M9" s="13"/>
      <c r="N9" s="40">
        <f>SUM(M10:M15)/(COUNTIF(M10:M15,"&gt;0")+0.00000001)</f>
        <v>0</v>
      </c>
      <c r="O9" s="14"/>
    </row>
    <row r="10" spans="1:15" x14ac:dyDescent="0.2">
      <c r="B10" s="45" t="s">
        <v>669</v>
      </c>
      <c r="C10" s="14"/>
      <c r="D10" s="35"/>
      <c r="E10" s="14"/>
      <c r="F10" s="35"/>
      <c r="G10" s="14"/>
      <c r="H10" s="35"/>
      <c r="I10" s="14"/>
      <c r="J10" s="35"/>
      <c r="K10" s="14"/>
      <c r="L10" s="35"/>
      <c r="M10" s="14"/>
      <c r="N10" s="35"/>
      <c r="O10" s="14"/>
    </row>
    <row r="11" spans="1:15" ht="39" customHeight="1" x14ac:dyDescent="0.2">
      <c r="B11" s="45" t="s">
        <v>670</v>
      </c>
      <c r="C11" s="14"/>
      <c r="D11" s="35"/>
      <c r="E11" s="14"/>
      <c r="F11" s="35"/>
      <c r="G11" s="14"/>
      <c r="H11" s="35"/>
      <c r="I11" s="14"/>
      <c r="J11" s="35"/>
      <c r="K11" s="14"/>
      <c r="L11" s="35"/>
      <c r="M11" s="14"/>
      <c r="N11" s="35"/>
      <c r="O11" s="14"/>
    </row>
    <row r="12" spans="1:15" ht="25.5" x14ac:dyDescent="0.2">
      <c r="B12" s="45" t="s">
        <v>671</v>
      </c>
      <c r="C12" s="14"/>
      <c r="D12" s="35"/>
      <c r="E12" s="14"/>
      <c r="F12" s="35"/>
      <c r="G12" s="14"/>
      <c r="H12" s="35"/>
      <c r="I12" s="14"/>
      <c r="J12" s="35"/>
      <c r="K12" s="14"/>
      <c r="L12" s="35"/>
      <c r="M12" s="14"/>
      <c r="N12" s="35"/>
      <c r="O12" s="14"/>
    </row>
    <row r="13" spans="1:15" ht="39" customHeight="1" x14ac:dyDescent="0.2">
      <c r="B13" s="45" t="s">
        <v>672</v>
      </c>
      <c r="C13" s="14"/>
      <c r="D13" s="35"/>
      <c r="E13" s="14"/>
      <c r="F13" s="35"/>
      <c r="G13" s="14"/>
      <c r="H13" s="35"/>
      <c r="I13" s="14"/>
      <c r="J13" s="35"/>
      <c r="K13" s="14"/>
      <c r="L13" s="35"/>
      <c r="M13" s="14"/>
      <c r="N13" s="35"/>
      <c r="O13" s="14"/>
    </row>
    <row r="14" spans="1:15" ht="38.25" x14ac:dyDescent="0.2">
      <c r="B14" s="45" t="s">
        <v>673</v>
      </c>
      <c r="C14" s="14"/>
      <c r="D14" s="35"/>
      <c r="E14" s="14"/>
      <c r="F14" s="35"/>
      <c r="G14" s="14"/>
      <c r="H14" s="35"/>
      <c r="I14" s="14"/>
      <c r="J14" s="35"/>
      <c r="K14" s="14"/>
      <c r="L14" s="35"/>
      <c r="M14" s="14"/>
      <c r="N14" s="35"/>
      <c r="O14" s="14"/>
    </row>
    <row r="15" spans="1:15" ht="25.5" x14ac:dyDescent="0.2">
      <c r="B15" s="45" t="s">
        <v>668</v>
      </c>
      <c r="C15" s="14"/>
      <c r="D15" s="35"/>
      <c r="E15" s="14"/>
      <c r="F15" s="35"/>
      <c r="G15" s="14"/>
      <c r="H15" s="35"/>
      <c r="I15" s="14"/>
      <c r="J15" s="35"/>
      <c r="K15" s="14"/>
      <c r="L15" s="35"/>
      <c r="M15" s="14"/>
      <c r="N15" s="35"/>
      <c r="O15" s="14"/>
    </row>
    <row r="16" spans="1:15" x14ac:dyDescent="0.2">
      <c r="A16" s="36" t="s">
        <v>48</v>
      </c>
      <c r="C16" s="13"/>
      <c r="D16" s="40">
        <f>SUM(C17:C22)/(COUNTIF(C17:C22,"&gt;0")+0.00000001)</f>
        <v>0</v>
      </c>
      <c r="E16" s="13"/>
      <c r="F16" s="40">
        <f>SUM(E17:E22)/(COUNTIF(E17:E22,"&gt;0")+0.00000001)</f>
        <v>0</v>
      </c>
      <c r="G16" s="13"/>
      <c r="H16" s="40">
        <f>SUM(G17:G22)/(COUNTIF(G17:G22,"&gt;0")+0.00000001)</f>
        <v>0</v>
      </c>
      <c r="I16" s="13"/>
      <c r="J16" s="40">
        <f>SUM(I17:I22)/(COUNTIF(I17:I22,"&gt;0")+0.00000001)</f>
        <v>0</v>
      </c>
      <c r="K16" s="13"/>
      <c r="L16" s="40">
        <f>SUM(K17:K22)/(COUNTIF(K17:K22,"&gt;0")+0.00000001)</f>
        <v>0</v>
      </c>
      <c r="M16" s="13"/>
      <c r="N16" s="40">
        <f>SUM(M17:M22)/(COUNTIF(M17:M22,"&gt;0")+0.00000001)</f>
        <v>0</v>
      </c>
      <c r="O16" s="14"/>
    </row>
    <row r="17" spans="1:15" x14ac:dyDescent="0.2">
      <c r="B17" s="45" t="s">
        <v>674</v>
      </c>
      <c r="C17" s="14"/>
      <c r="D17" s="35"/>
      <c r="E17" s="14"/>
      <c r="F17" s="35"/>
      <c r="G17" s="14"/>
      <c r="H17" s="35"/>
      <c r="I17" s="14"/>
      <c r="J17" s="35"/>
      <c r="K17" s="14"/>
      <c r="L17" s="35"/>
      <c r="M17" s="14"/>
      <c r="N17" s="35"/>
      <c r="O17" s="14"/>
    </row>
    <row r="18" spans="1:15" x14ac:dyDescent="0.2">
      <c r="B18" s="45" t="s">
        <v>675</v>
      </c>
      <c r="C18" s="14"/>
      <c r="D18" s="35"/>
      <c r="E18" s="14"/>
      <c r="F18" s="35"/>
      <c r="G18" s="14"/>
      <c r="H18" s="35"/>
      <c r="I18" s="14"/>
      <c r="J18" s="35"/>
      <c r="K18" s="14"/>
      <c r="L18" s="35"/>
      <c r="M18" s="14"/>
      <c r="N18" s="35"/>
      <c r="O18" s="14"/>
    </row>
    <row r="19" spans="1:15" ht="25.5" x14ac:dyDescent="0.2">
      <c r="B19" s="45" t="s">
        <v>676</v>
      </c>
      <c r="C19" s="14"/>
      <c r="D19" s="35"/>
      <c r="E19" s="14"/>
      <c r="F19" s="35"/>
      <c r="G19" s="14"/>
      <c r="H19" s="35"/>
      <c r="I19" s="14"/>
      <c r="J19" s="35"/>
      <c r="K19" s="14"/>
      <c r="L19" s="35"/>
      <c r="M19" s="14"/>
      <c r="N19" s="35"/>
      <c r="O19" s="14"/>
    </row>
    <row r="20" spans="1:15" x14ac:dyDescent="0.2">
      <c r="B20" s="45" t="s">
        <v>677</v>
      </c>
      <c r="C20" s="14"/>
      <c r="D20" s="35"/>
      <c r="E20" s="14"/>
      <c r="F20" s="35"/>
      <c r="G20" s="14"/>
      <c r="H20" s="35"/>
      <c r="I20" s="14"/>
      <c r="J20" s="35"/>
      <c r="K20" s="14"/>
      <c r="L20" s="35"/>
      <c r="M20" s="14"/>
      <c r="N20" s="35"/>
      <c r="O20" s="14"/>
    </row>
    <row r="21" spans="1:15" ht="25.5" x14ac:dyDescent="0.2">
      <c r="B21" s="45" t="s">
        <v>678</v>
      </c>
      <c r="C21" s="14"/>
      <c r="D21" s="35"/>
      <c r="E21" s="14"/>
      <c r="F21" s="35"/>
      <c r="G21" s="14"/>
      <c r="H21" s="35"/>
      <c r="I21" s="14"/>
      <c r="J21" s="35"/>
      <c r="K21" s="14"/>
      <c r="L21" s="35"/>
      <c r="M21" s="14"/>
      <c r="N21" s="35"/>
      <c r="O21" s="14"/>
    </row>
    <row r="22" spans="1:15" ht="25.5" x14ac:dyDescent="0.2">
      <c r="B22" s="45" t="s">
        <v>679</v>
      </c>
      <c r="C22" s="14"/>
      <c r="D22" s="35"/>
      <c r="E22" s="14"/>
      <c r="F22" s="35"/>
      <c r="G22" s="14"/>
      <c r="H22" s="35"/>
      <c r="I22" s="14"/>
      <c r="J22" s="35"/>
      <c r="K22" s="14"/>
      <c r="L22" s="35"/>
      <c r="M22" s="14"/>
      <c r="N22" s="35"/>
      <c r="O22" s="14"/>
    </row>
    <row r="23" spans="1:15" x14ac:dyDescent="0.2">
      <c r="A23" s="36" t="s">
        <v>49</v>
      </c>
      <c r="C23" s="13"/>
      <c r="D23" s="40">
        <f>SUM(C24:C27)/(COUNTIF(C24:C27,"&gt;0")+0.00000001)</f>
        <v>0</v>
      </c>
      <c r="E23" s="13"/>
      <c r="F23" s="40">
        <f>SUM(E24:E27)/(COUNTIF(E24:E27,"&gt;0")+0.00000001)</f>
        <v>0</v>
      </c>
      <c r="G23" s="13"/>
      <c r="H23" s="40">
        <f>SUM(G24:G27)/(COUNTIF(G24:G27,"&gt;0")+0.00000001)</f>
        <v>0</v>
      </c>
      <c r="I23" s="13"/>
      <c r="J23" s="40">
        <f>SUM(I24:I27)/(COUNTIF(I24:I27,"&gt;0")+0.00000001)</f>
        <v>0</v>
      </c>
      <c r="K23" s="13"/>
      <c r="L23" s="40">
        <f>SUM(K24:K27)/(COUNTIF(K24:K27,"&gt;0")+0.00000001)</f>
        <v>0</v>
      </c>
      <c r="M23" s="13"/>
      <c r="N23" s="40">
        <f>SUM(M24:M27)/(COUNTIF(M24:M27,"&gt;0")+0.00000001)</f>
        <v>0</v>
      </c>
      <c r="O23" s="14"/>
    </row>
    <row r="24" spans="1:15" x14ac:dyDescent="0.2">
      <c r="B24" s="45" t="s">
        <v>680</v>
      </c>
      <c r="C24" s="14"/>
      <c r="D24" s="35"/>
      <c r="E24" s="14"/>
      <c r="F24" s="35"/>
      <c r="G24" s="14"/>
      <c r="H24" s="35"/>
      <c r="I24" s="14"/>
      <c r="J24" s="35"/>
      <c r="K24" s="14"/>
      <c r="L24" s="35"/>
      <c r="M24" s="14"/>
      <c r="N24" s="35"/>
      <c r="O24" s="14"/>
    </row>
    <row r="25" spans="1:15" ht="25.5" x14ac:dyDescent="0.2">
      <c r="B25" s="45" t="s">
        <v>681</v>
      </c>
      <c r="C25" s="14"/>
      <c r="D25" s="35"/>
      <c r="E25" s="14"/>
      <c r="F25" s="35"/>
      <c r="G25" s="14"/>
      <c r="H25" s="35"/>
      <c r="I25" s="14"/>
      <c r="J25" s="35"/>
      <c r="K25" s="14"/>
      <c r="L25" s="35"/>
      <c r="M25" s="14"/>
      <c r="N25" s="35"/>
      <c r="O25" s="14"/>
    </row>
    <row r="26" spans="1:15" ht="25.5" x14ac:dyDescent="0.2">
      <c r="B26" s="45" t="s">
        <v>678</v>
      </c>
      <c r="C26" s="14"/>
      <c r="D26" s="35"/>
      <c r="E26" s="14"/>
      <c r="F26" s="35"/>
      <c r="G26" s="14"/>
      <c r="H26" s="35"/>
      <c r="I26" s="14"/>
      <c r="J26" s="35"/>
      <c r="K26" s="14"/>
      <c r="L26" s="35"/>
      <c r="M26" s="14"/>
      <c r="N26" s="35"/>
      <c r="O26" s="14"/>
    </row>
    <row r="27" spans="1:15" ht="25.5" x14ac:dyDescent="0.2">
      <c r="B27" s="45" t="s">
        <v>682</v>
      </c>
      <c r="C27" s="14"/>
      <c r="D27" s="35"/>
      <c r="E27" s="14"/>
      <c r="F27" s="35"/>
      <c r="G27" s="14"/>
      <c r="H27" s="35"/>
      <c r="I27" s="14"/>
      <c r="J27" s="35"/>
      <c r="K27" s="14"/>
      <c r="L27" s="35"/>
      <c r="M27" s="14"/>
      <c r="N27" s="35"/>
      <c r="O27" s="14"/>
    </row>
    <row r="28" spans="1:15" x14ac:dyDescent="0.2">
      <c r="A28" s="36" t="s">
        <v>50</v>
      </c>
      <c r="C28" s="13"/>
      <c r="D28" s="40">
        <f>SUM(C29:C32)/(COUNTIF(C29:C32,"&gt;0")+0.00000001)</f>
        <v>0</v>
      </c>
      <c r="E28" s="13"/>
      <c r="F28" s="40">
        <f>SUM(E29:E32)/(COUNTIF(E29:E32,"&gt;0")+0.00000001)</f>
        <v>0</v>
      </c>
      <c r="G28" s="13"/>
      <c r="H28" s="40">
        <f>SUM(G29:G32)/(COUNTIF(G29:G32,"&gt;0")+0.00000001)</f>
        <v>0</v>
      </c>
      <c r="I28" s="13"/>
      <c r="J28" s="40">
        <f>SUM(I29:I32)/(COUNTIF(I29:I32,"&gt;0")+0.00000001)</f>
        <v>0</v>
      </c>
      <c r="K28" s="13"/>
      <c r="L28" s="40">
        <f>SUM(K29:K32)/(COUNTIF(K29:K32,"&gt;0")+0.00000001)</f>
        <v>0</v>
      </c>
      <c r="M28" s="13"/>
      <c r="N28" s="40">
        <f>SUM(M29:M32)/(COUNTIF(M29:M32,"&gt;0")+0.00000001)</f>
        <v>0</v>
      </c>
      <c r="O28" s="14"/>
    </row>
    <row r="29" spans="1:15" x14ac:dyDescent="0.2">
      <c r="B29" s="45" t="s">
        <v>683</v>
      </c>
      <c r="C29" s="14"/>
      <c r="D29" s="35"/>
      <c r="E29" s="14"/>
      <c r="F29" s="35"/>
      <c r="G29" s="14"/>
      <c r="H29" s="35"/>
      <c r="I29" s="14"/>
      <c r="J29" s="35"/>
      <c r="K29" s="14"/>
      <c r="L29" s="35"/>
      <c r="M29" s="14"/>
      <c r="N29" s="35"/>
      <c r="O29" s="14"/>
    </row>
    <row r="30" spans="1:15" ht="25.5" x14ac:dyDescent="0.2">
      <c r="B30" s="45" t="s">
        <v>684</v>
      </c>
      <c r="C30" s="14"/>
      <c r="D30" s="35"/>
      <c r="E30" s="14"/>
      <c r="F30" s="35"/>
      <c r="G30" s="14"/>
      <c r="H30" s="35"/>
      <c r="I30" s="14"/>
      <c r="J30" s="35"/>
      <c r="K30" s="14"/>
      <c r="L30" s="35"/>
      <c r="M30" s="14"/>
      <c r="N30" s="35"/>
      <c r="O30" s="14"/>
    </row>
    <row r="31" spans="1:15" x14ac:dyDescent="0.2">
      <c r="B31" s="45" t="s">
        <v>685</v>
      </c>
      <c r="C31" s="14"/>
      <c r="D31" s="35"/>
      <c r="E31" s="14"/>
      <c r="F31" s="35"/>
      <c r="G31" s="14"/>
      <c r="H31" s="35"/>
      <c r="I31" s="14"/>
      <c r="J31" s="35"/>
      <c r="K31" s="14"/>
      <c r="L31" s="35"/>
      <c r="M31" s="14"/>
      <c r="N31" s="35"/>
      <c r="O31" s="14"/>
    </row>
    <row r="32" spans="1:15" ht="25.5" x14ac:dyDescent="0.2">
      <c r="B32" s="45" t="s">
        <v>686</v>
      </c>
      <c r="C32" s="14"/>
      <c r="D32" s="35"/>
      <c r="E32" s="14"/>
      <c r="F32" s="35"/>
      <c r="G32" s="14"/>
      <c r="H32" s="35"/>
      <c r="I32" s="14"/>
      <c r="J32" s="35"/>
      <c r="K32" s="14"/>
      <c r="L32" s="35"/>
      <c r="M32" s="14"/>
      <c r="N32" s="35"/>
      <c r="O32" s="14"/>
    </row>
    <row r="33" spans="1:15" x14ac:dyDescent="0.2">
      <c r="B33" s="44" t="s">
        <v>123</v>
      </c>
      <c r="C33" s="15"/>
      <c r="D33" s="41">
        <f>D3+D9+D16+D23+D28</f>
        <v>0</v>
      </c>
      <c r="E33" s="15"/>
      <c r="F33" s="41">
        <f>F3+F9+F16+F23+F28</f>
        <v>0</v>
      </c>
      <c r="G33" s="15"/>
      <c r="H33" s="41">
        <f>H3+H9+H16+H23+H28</f>
        <v>0</v>
      </c>
      <c r="I33" s="15"/>
      <c r="J33" s="41">
        <f>J3+J9+J16+J23+J28</f>
        <v>0</v>
      </c>
      <c r="K33" s="15"/>
      <c r="L33" s="41">
        <f>L3+L9+L16+L23+L28</f>
        <v>0</v>
      </c>
      <c r="M33" s="15"/>
      <c r="N33" s="41">
        <f>N3+N9+N16+N23+N28</f>
        <v>0</v>
      </c>
      <c r="O33" s="14"/>
    </row>
    <row r="34" spans="1:15" x14ac:dyDescent="0.2">
      <c r="B34" s="44" t="s">
        <v>124</v>
      </c>
      <c r="C34" s="15"/>
      <c r="D34" s="41">
        <f>D33/(COUNTIF(D3:D32,"&gt;0")+0.00000001)</f>
        <v>0</v>
      </c>
      <c r="E34" s="15"/>
      <c r="F34" s="41">
        <f>F33/(COUNTIF(F3:F32,"&gt;0")+0.00000001)</f>
        <v>0</v>
      </c>
      <c r="G34" s="15"/>
      <c r="H34" s="41">
        <f>H33/(COUNTIF(H3:H32,"&gt;0")+0.00000001)</f>
        <v>0</v>
      </c>
      <c r="I34" s="15"/>
      <c r="J34" s="41">
        <f>J33/(COUNTIF(J3:J32,"&gt;0")+0.00000001)</f>
        <v>0</v>
      </c>
      <c r="K34" s="15"/>
      <c r="L34" s="41">
        <f>L33/(COUNTIF(L3:L32,"&gt;0")+0.00000001)</f>
        <v>0</v>
      </c>
      <c r="M34" s="15"/>
      <c r="N34" s="41">
        <f>N33/(COUNTIF(N3:N32,"&gt;0")+0.00000001)</f>
        <v>0</v>
      </c>
      <c r="O34" s="14"/>
    </row>
    <row r="35" spans="1:15" x14ac:dyDescent="0.2">
      <c r="B35" s="44" t="s">
        <v>125</v>
      </c>
      <c r="C35" s="15"/>
      <c r="D35" s="41">
        <f>D34/5*100</f>
        <v>0</v>
      </c>
      <c r="E35" s="15"/>
      <c r="F35" s="41">
        <f>F34/5*100</f>
        <v>0</v>
      </c>
      <c r="G35" s="15"/>
      <c r="H35" s="41">
        <f>H34/5*100</f>
        <v>0</v>
      </c>
      <c r="I35" s="15"/>
      <c r="J35" s="41">
        <f>J34/5*100</f>
        <v>0</v>
      </c>
      <c r="K35" s="15"/>
      <c r="L35" s="41">
        <f>L34/5*100</f>
        <v>0</v>
      </c>
      <c r="M35" s="15"/>
      <c r="N35" s="41">
        <f>N34/5*100</f>
        <v>0</v>
      </c>
      <c r="O35" s="14"/>
    </row>
    <row r="36" spans="1:15" x14ac:dyDescent="0.2">
      <c r="A36" s="49" t="s">
        <v>55</v>
      </c>
      <c r="O36" s="16"/>
    </row>
    <row r="37" spans="1:15" x14ac:dyDescent="0.2">
      <c r="A37" s="36" t="s">
        <v>103</v>
      </c>
      <c r="O37" s="16"/>
    </row>
    <row r="38" spans="1:15" x14ac:dyDescent="0.2">
      <c r="A38" s="36" t="s">
        <v>56</v>
      </c>
      <c r="O38" s="16"/>
    </row>
    <row r="39" spans="1:15" x14ac:dyDescent="0.2">
      <c r="A39" s="36" t="s">
        <v>57</v>
      </c>
      <c r="O39" s="16"/>
    </row>
    <row r="40" spans="1:15" x14ac:dyDescent="0.2">
      <c r="A40" s="36" t="s">
        <v>58</v>
      </c>
      <c r="O40" s="16"/>
    </row>
    <row r="41" spans="1:15" x14ac:dyDescent="0.2">
      <c r="A41" s="36" t="s">
        <v>59</v>
      </c>
      <c r="O41" s="16"/>
    </row>
    <row r="42" spans="1:15" x14ac:dyDescent="0.2">
      <c r="A42" s="36" t="s">
        <v>60</v>
      </c>
      <c r="O42" s="16"/>
    </row>
    <row r="43" spans="1:15" x14ac:dyDescent="0.2">
      <c r="A43" s="49" t="s">
        <v>112</v>
      </c>
      <c r="C43" s="98" t="str">
        <f>Front!H1</f>
        <v>Date</v>
      </c>
      <c r="D43" s="99"/>
      <c r="E43" s="98" t="str">
        <f>Front!I1</f>
        <v>Date</v>
      </c>
      <c r="F43" s="99"/>
      <c r="G43" s="98" t="str">
        <f>Front!J1</f>
        <v>Date</v>
      </c>
      <c r="H43" s="99"/>
      <c r="I43" s="98" t="str">
        <f>Front!K1</f>
        <v>Date</v>
      </c>
      <c r="J43" s="99"/>
      <c r="K43" s="98" t="str">
        <f>Front!L1</f>
        <v>Date</v>
      </c>
      <c r="L43" s="99"/>
      <c r="M43" s="98" t="str">
        <f>Front!M1</f>
        <v>Date</v>
      </c>
      <c r="N43" s="99"/>
      <c r="O43" s="18" t="s">
        <v>97</v>
      </c>
    </row>
    <row r="44" spans="1:15" ht="27" customHeight="1" x14ac:dyDescent="0.2">
      <c r="C44" s="51" t="s">
        <v>27</v>
      </c>
      <c r="D44" s="39" t="s">
        <v>28</v>
      </c>
      <c r="E44" s="51" t="s">
        <v>27</v>
      </c>
      <c r="F44" s="39" t="s">
        <v>28</v>
      </c>
      <c r="G44" s="51" t="s">
        <v>27</v>
      </c>
      <c r="H44" s="39" t="s">
        <v>28</v>
      </c>
      <c r="I44" s="51" t="s">
        <v>27</v>
      </c>
      <c r="J44" s="39" t="s">
        <v>28</v>
      </c>
      <c r="K44" s="51" t="s">
        <v>27</v>
      </c>
      <c r="L44" s="39" t="s">
        <v>28</v>
      </c>
      <c r="M44" s="51" t="s">
        <v>27</v>
      </c>
      <c r="N44" s="39" t="s">
        <v>28</v>
      </c>
      <c r="O44" s="14"/>
    </row>
    <row r="45" spans="1:15" x14ac:dyDescent="0.2">
      <c r="A45" s="36" t="s">
        <v>46</v>
      </c>
      <c r="C45" s="13"/>
      <c r="D45" s="40">
        <f>SUM(C46:C50)/(COUNTIF(C46:C50,"&gt;0")+0.00000001)</f>
        <v>0</v>
      </c>
      <c r="E45" s="13"/>
      <c r="F45" s="40">
        <f>SUM(E46:E50)/(COUNTIF(E46:E50,"&gt;0")+0.00000001)</f>
        <v>0</v>
      </c>
      <c r="G45" s="13"/>
      <c r="H45" s="40">
        <f>SUM(G46:G50)/(COUNTIF(G46:G50,"&gt;0")+0.00000001)</f>
        <v>0</v>
      </c>
      <c r="I45" s="13"/>
      <c r="J45" s="40">
        <f>SUM(I46:I50)/(COUNTIF(I46:I50,"&gt;0")+0.00000001)</f>
        <v>0</v>
      </c>
      <c r="K45" s="13"/>
      <c r="L45" s="40">
        <f>SUM(K46:K50)/(COUNTIF(K46:K50,"&gt;0")+0.00000001)</f>
        <v>0</v>
      </c>
      <c r="M45" s="13"/>
      <c r="N45" s="40">
        <f>SUM(M46:M50)/(COUNTIF(M46:M50,"&gt;0")+0.00000001)</f>
        <v>0</v>
      </c>
      <c r="O45" s="14"/>
    </row>
    <row r="46" spans="1:15" x14ac:dyDescent="0.2">
      <c r="B46" s="45" t="s">
        <v>665</v>
      </c>
      <c r="C46" s="14"/>
      <c r="D46" s="35"/>
      <c r="E46" s="14"/>
      <c r="F46" s="35"/>
      <c r="G46" s="14"/>
      <c r="H46" s="35"/>
      <c r="I46" s="14"/>
      <c r="J46" s="35"/>
      <c r="K46" s="14"/>
      <c r="L46" s="35"/>
      <c r="M46" s="14"/>
      <c r="N46" s="35"/>
      <c r="O46" s="14"/>
    </row>
    <row r="47" spans="1:15" x14ac:dyDescent="0.2">
      <c r="B47" s="45" t="s">
        <v>664</v>
      </c>
      <c r="C47" s="14"/>
      <c r="D47" s="35"/>
      <c r="E47" s="14"/>
      <c r="F47" s="35"/>
      <c r="G47" s="14"/>
      <c r="H47" s="35"/>
      <c r="I47" s="14"/>
      <c r="J47" s="35"/>
      <c r="K47" s="14"/>
      <c r="L47" s="35"/>
      <c r="M47" s="14"/>
      <c r="N47" s="35"/>
      <c r="O47" s="14"/>
    </row>
    <row r="48" spans="1:15" x14ac:dyDescent="0.2">
      <c r="B48" s="45" t="s">
        <v>666</v>
      </c>
      <c r="C48" s="14"/>
      <c r="D48" s="35"/>
      <c r="E48" s="14"/>
      <c r="F48" s="35"/>
      <c r="G48" s="14"/>
      <c r="H48" s="35"/>
      <c r="I48" s="14"/>
      <c r="J48" s="35"/>
      <c r="K48" s="14"/>
      <c r="L48" s="35"/>
      <c r="M48" s="14"/>
      <c r="N48" s="35"/>
      <c r="O48" s="14"/>
    </row>
    <row r="49" spans="1:15" ht="38.25" x14ac:dyDescent="0.2">
      <c r="B49" s="45" t="s">
        <v>667</v>
      </c>
      <c r="C49" s="14"/>
      <c r="D49" s="35"/>
      <c r="E49" s="14"/>
      <c r="F49" s="35"/>
      <c r="G49" s="14"/>
      <c r="H49" s="35"/>
      <c r="I49" s="14"/>
      <c r="J49" s="35"/>
      <c r="K49" s="14"/>
      <c r="L49" s="35"/>
      <c r="M49" s="14"/>
      <c r="N49" s="35"/>
      <c r="O49" s="14"/>
    </row>
    <row r="50" spans="1:15" ht="25.5" x14ac:dyDescent="0.2">
      <c r="B50" s="45" t="s">
        <v>668</v>
      </c>
      <c r="C50" s="14"/>
      <c r="D50" s="35"/>
      <c r="E50" s="14"/>
      <c r="F50" s="35"/>
      <c r="G50" s="14"/>
      <c r="H50" s="35"/>
      <c r="I50" s="14"/>
      <c r="J50" s="35"/>
      <c r="K50" s="14"/>
      <c r="L50" s="35"/>
      <c r="M50" s="14"/>
      <c r="N50" s="35"/>
      <c r="O50" s="14"/>
    </row>
    <row r="51" spans="1:15" x14ac:dyDescent="0.2">
      <c r="A51" s="36" t="s">
        <v>47</v>
      </c>
      <c r="C51" s="13"/>
      <c r="D51" s="40">
        <f>SUM(C52:C57)/(COUNTIF(C52:C57,"&gt;0")+0.00000001)</f>
        <v>0</v>
      </c>
      <c r="E51" s="13"/>
      <c r="F51" s="40">
        <f>SUM(E52:E57)/(COUNTIF(E52:E57,"&gt;0")+0.00000001)</f>
        <v>0</v>
      </c>
      <c r="G51" s="13"/>
      <c r="H51" s="40">
        <f>SUM(G52:G57)/(COUNTIF(G52:G57,"&gt;0")+0.00000001)</f>
        <v>0</v>
      </c>
      <c r="I51" s="13"/>
      <c r="J51" s="40">
        <f>SUM(I52:I57)/(COUNTIF(I52:I57,"&gt;0")+0.00000001)</f>
        <v>0</v>
      </c>
      <c r="K51" s="13"/>
      <c r="L51" s="40">
        <f>SUM(K52:K57)/(COUNTIF(K52:K57,"&gt;0")+0.00000001)</f>
        <v>0</v>
      </c>
      <c r="M51" s="13"/>
      <c r="N51" s="40">
        <f>SUM(M52:M57)/(COUNTIF(M52:M57,"&gt;0")+0.00000001)</f>
        <v>0</v>
      </c>
      <c r="O51" s="14"/>
    </row>
    <row r="52" spans="1:15" x14ac:dyDescent="0.2">
      <c r="B52" s="45" t="s">
        <v>669</v>
      </c>
      <c r="C52" s="14"/>
      <c r="D52" s="35"/>
      <c r="E52" s="14"/>
      <c r="F52" s="35"/>
      <c r="G52" s="14"/>
      <c r="H52" s="35"/>
      <c r="I52" s="14"/>
      <c r="J52" s="35"/>
      <c r="K52" s="14"/>
      <c r="L52" s="35"/>
      <c r="M52" s="14"/>
      <c r="N52" s="35"/>
      <c r="O52" s="14"/>
    </row>
    <row r="53" spans="1:15" ht="39" customHeight="1" x14ac:dyDescent="0.2">
      <c r="B53" s="45" t="s">
        <v>670</v>
      </c>
      <c r="C53" s="14"/>
      <c r="D53" s="35"/>
      <c r="E53" s="14"/>
      <c r="F53" s="35"/>
      <c r="G53" s="14"/>
      <c r="H53" s="35"/>
      <c r="I53" s="14"/>
      <c r="J53" s="35"/>
      <c r="K53" s="14"/>
      <c r="L53" s="35"/>
      <c r="M53" s="14"/>
      <c r="N53" s="35"/>
      <c r="O53" s="14"/>
    </row>
    <row r="54" spans="1:15" ht="25.5" x14ac:dyDescent="0.2">
      <c r="B54" s="45" t="s">
        <v>671</v>
      </c>
      <c r="C54" s="14"/>
      <c r="D54" s="35"/>
      <c r="E54" s="14"/>
      <c r="F54" s="35"/>
      <c r="G54" s="14"/>
      <c r="H54" s="35"/>
      <c r="I54" s="14"/>
      <c r="J54" s="35"/>
      <c r="K54" s="14"/>
      <c r="L54" s="35"/>
      <c r="M54" s="14"/>
      <c r="N54" s="35"/>
      <c r="O54" s="14"/>
    </row>
    <row r="55" spans="1:15" ht="40.5" customHeight="1" x14ac:dyDescent="0.2">
      <c r="B55" s="45" t="s">
        <v>672</v>
      </c>
      <c r="C55" s="14"/>
      <c r="D55" s="35"/>
      <c r="E55" s="14"/>
      <c r="F55" s="35"/>
      <c r="G55" s="14"/>
      <c r="H55" s="35"/>
      <c r="I55" s="14"/>
      <c r="J55" s="35"/>
      <c r="K55" s="14"/>
      <c r="L55" s="35"/>
      <c r="M55" s="14"/>
      <c r="N55" s="35"/>
      <c r="O55" s="14"/>
    </row>
    <row r="56" spans="1:15" ht="38.25" x14ac:dyDescent="0.2">
      <c r="B56" s="45" t="s">
        <v>673</v>
      </c>
      <c r="C56" s="14"/>
      <c r="D56" s="35"/>
      <c r="E56" s="14"/>
      <c r="F56" s="35"/>
      <c r="G56" s="14"/>
      <c r="H56" s="35"/>
      <c r="I56" s="14"/>
      <c r="J56" s="35"/>
      <c r="K56" s="14"/>
      <c r="L56" s="35"/>
      <c r="M56" s="14"/>
      <c r="N56" s="35"/>
      <c r="O56" s="14"/>
    </row>
    <row r="57" spans="1:15" ht="25.5" x14ac:dyDescent="0.2">
      <c r="B57" s="45" t="s">
        <v>668</v>
      </c>
      <c r="C57" s="14"/>
      <c r="D57" s="35"/>
      <c r="E57" s="14"/>
      <c r="F57" s="35"/>
      <c r="G57" s="14"/>
      <c r="H57" s="35"/>
      <c r="I57" s="14"/>
      <c r="J57" s="35"/>
      <c r="K57" s="14"/>
      <c r="L57" s="35"/>
      <c r="M57" s="14"/>
      <c r="N57" s="35"/>
      <c r="O57" s="14"/>
    </row>
    <row r="58" spans="1:15" x14ac:dyDescent="0.2">
      <c r="A58" s="36" t="s">
        <v>48</v>
      </c>
      <c r="C58" s="13"/>
      <c r="D58" s="40">
        <f>SUM(C59:C64)/(COUNTIF(C59:C64,"&gt;0")+0.00000001)</f>
        <v>0</v>
      </c>
      <c r="E58" s="13"/>
      <c r="F58" s="40">
        <f>SUM(E59:E64)/(COUNTIF(E59:E64,"&gt;0")+0.00000001)</f>
        <v>0</v>
      </c>
      <c r="G58" s="13"/>
      <c r="H58" s="40">
        <f>SUM(G59:G64)/(COUNTIF(G59:G64,"&gt;0")+0.00000001)</f>
        <v>0</v>
      </c>
      <c r="I58" s="13"/>
      <c r="J58" s="40">
        <f>SUM(I59:I64)/(COUNTIF(I59:I64,"&gt;0")+0.00000001)</f>
        <v>0</v>
      </c>
      <c r="K58" s="13"/>
      <c r="L58" s="40">
        <f>SUM(K59:K64)/(COUNTIF(K59:K64,"&gt;0")+0.00000001)</f>
        <v>0</v>
      </c>
      <c r="M58" s="13"/>
      <c r="N58" s="40">
        <f>SUM(M59:M64)/(COUNTIF(M59:M64,"&gt;0")+0.00000001)</f>
        <v>0</v>
      </c>
      <c r="O58" s="14"/>
    </row>
    <row r="59" spans="1:15" x14ac:dyDescent="0.2">
      <c r="B59" s="45" t="s">
        <v>674</v>
      </c>
      <c r="C59" s="14"/>
      <c r="D59" s="35"/>
      <c r="E59" s="14"/>
      <c r="F59" s="35"/>
      <c r="G59" s="14"/>
      <c r="H59" s="35"/>
      <c r="I59" s="14"/>
      <c r="J59" s="35"/>
      <c r="K59" s="14"/>
      <c r="L59" s="35"/>
      <c r="M59" s="14"/>
      <c r="N59" s="35"/>
      <c r="O59" s="14"/>
    </row>
    <row r="60" spans="1:15" x14ac:dyDescent="0.2">
      <c r="B60" s="45" t="s">
        <v>675</v>
      </c>
      <c r="C60" s="14"/>
      <c r="D60" s="35"/>
      <c r="E60" s="14"/>
      <c r="F60" s="35"/>
      <c r="G60" s="14"/>
      <c r="H60" s="35"/>
      <c r="I60" s="14"/>
      <c r="J60" s="35"/>
      <c r="K60" s="14"/>
      <c r="L60" s="35"/>
      <c r="M60" s="14"/>
      <c r="N60" s="35"/>
      <c r="O60" s="14"/>
    </row>
    <row r="61" spans="1:15" ht="25.5" x14ac:dyDescent="0.2">
      <c r="B61" s="45" t="s">
        <v>676</v>
      </c>
      <c r="C61" s="14"/>
      <c r="D61" s="35"/>
      <c r="E61" s="14"/>
      <c r="F61" s="35"/>
      <c r="G61" s="14"/>
      <c r="H61" s="35"/>
      <c r="I61" s="14"/>
      <c r="J61" s="35"/>
      <c r="K61" s="14"/>
      <c r="L61" s="35"/>
      <c r="M61" s="14"/>
      <c r="N61" s="35"/>
      <c r="O61" s="14"/>
    </row>
    <row r="62" spans="1:15" x14ac:dyDescent="0.2">
      <c r="B62" s="45" t="s">
        <v>677</v>
      </c>
      <c r="C62" s="14"/>
      <c r="D62" s="35"/>
      <c r="E62" s="14"/>
      <c r="F62" s="35"/>
      <c r="G62" s="14"/>
      <c r="H62" s="35"/>
      <c r="I62" s="14"/>
      <c r="J62" s="35"/>
      <c r="K62" s="14"/>
      <c r="L62" s="35"/>
      <c r="M62" s="14"/>
      <c r="N62" s="35"/>
      <c r="O62" s="14"/>
    </row>
    <row r="63" spans="1:15" ht="25.5" x14ac:dyDescent="0.2">
      <c r="B63" s="45" t="s">
        <v>678</v>
      </c>
      <c r="C63" s="14"/>
      <c r="D63" s="35"/>
      <c r="E63" s="14"/>
      <c r="F63" s="35"/>
      <c r="G63" s="14"/>
      <c r="H63" s="35"/>
      <c r="I63" s="14"/>
      <c r="J63" s="35"/>
      <c r="K63" s="14"/>
      <c r="L63" s="35"/>
      <c r="M63" s="14"/>
      <c r="N63" s="35"/>
      <c r="O63" s="14"/>
    </row>
    <row r="64" spans="1:15" ht="25.5" x14ac:dyDescent="0.2">
      <c r="B64" s="45" t="s">
        <v>679</v>
      </c>
      <c r="C64" s="14"/>
      <c r="D64" s="35"/>
      <c r="E64" s="14"/>
      <c r="F64" s="35"/>
      <c r="G64" s="14"/>
      <c r="H64" s="35"/>
      <c r="I64" s="14"/>
      <c r="J64" s="35"/>
      <c r="K64" s="14"/>
      <c r="L64" s="35"/>
      <c r="M64" s="14"/>
      <c r="N64" s="35"/>
      <c r="O64" s="14"/>
    </row>
    <row r="65" spans="1:15" x14ac:dyDescent="0.2">
      <c r="A65" s="36" t="s">
        <v>49</v>
      </c>
      <c r="C65" s="13"/>
      <c r="D65" s="40">
        <f>SUM(C66:C69)/(COUNTIF(C66:C69,"&gt;0")+0.00000001)</f>
        <v>0</v>
      </c>
      <c r="E65" s="13"/>
      <c r="F65" s="40">
        <f>SUM(E66:E69)/(COUNTIF(E66:E69,"&gt;0")+0.00000001)</f>
        <v>0</v>
      </c>
      <c r="G65" s="13"/>
      <c r="H65" s="40">
        <f>SUM(G66:G69)/(COUNTIF(G66:G69,"&gt;0")+0.00000001)</f>
        <v>0</v>
      </c>
      <c r="I65" s="13"/>
      <c r="J65" s="40">
        <f>SUM(I66:I69)/(COUNTIF(I66:I69,"&gt;0")+0.00000001)</f>
        <v>0</v>
      </c>
      <c r="K65" s="13"/>
      <c r="L65" s="40">
        <f>SUM(K66:K69)/(COUNTIF(K66:K69,"&gt;0")+0.00000001)</f>
        <v>0</v>
      </c>
      <c r="M65" s="13"/>
      <c r="N65" s="40">
        <f>SUM(M66:M69)/(COUNTIF(M66:M69,"&gt;0")+0.00000001)</f>
        <v>0</v>
      </c>
      <c r="O65" s="14"/>
    </row>
    <row r="66" spans="1:15" x14ac:dyDescent="0.2">
      <c r="B66" s="45" t="s">
        <v>680</v>
      </c>
      <c r="C66" s="14"/>
      <c r="D66" s="35"/>
      <c r="E66" s="14"/>
      <c r="F66" s="35"/>
      <c r="G66" s="14"/>
      <c r="H66" s="35"/>
      <c r="I66" s="14"/>
      <c r="J66" s="35"/>
      <c r="K66" s="14"/>
      <c r="L66" s="35"/>
      <c r="M66" s="14"/>
      <c r="N66" s="35"/>
      <c r="O66" s="14"/>
    </row>
    <row r="67" spans="1:15" ht="25.5" x14ac:dyDescent="0.2">
      <c r="B67" s="45" t="s">
        <v>681</v>
      </c>
      <c r="C67" s="14"/>
      <c r="D67" s="35"/>
      <c r="E67" s="14"/>
      <c r="F67" s="35"/>
      <c r="G67" s="14"/>
      <c r="H67" s="35"/>
      <c r="I67" s="14"/>
      <c r="J67" s="35"/>
      <c r="K67" s="14"/>
      <c r="L67" s="35"/>
      <c r="M67" s="14"/>
      <c r="N67" s="35"/>
      <c r="O67" s="14"/>
    </row>
    <row r="68" spans="1:15" ht="25.5" x14ac:dyDescent="0.2">
      <c r="B68" s="45" t="s">
        <v>678</v>
      </c>
      <c r="C68" s="14"/>
      <c r="D68" s="35"/>
      <c r="E68" s="14"/>
      <c r="F68" s="35"/>
      <c r="G68" s="14"/>
      <c r="H68" s="35"/>
      <c r="I68" s="14"/>
      <c r="J68" s="35"/>
      <c r="K68" s="14"/>
      <c r="L68" s="35"/>
      <c r="M68" s="14"/>
      <c r="N68" s="35"/>
      <c r="O68" s="14"/>
    </row>
    <row r="69" spans="1:15" ht="25.5" x14ac:dyDescent="0.2">
      <c r="B69" s="45" t="s">
        <v>682</v>
      </c>
      <c r="C69" s="14"/>
      <c r="D69" s="35"/>
      <c r="E69" s="14"/>
      <c r="F69" s="35"/>
      <c r="G69" s="14"/>
      <c r="H69" s="35"/>
      <c r="I69" s="14"/>
      <c r="J69" s="35"/>
      <c r="K69" s="14"/>
      <c r="L69" s="35"/>
      <c r="M69" s="14"/>
      <c r="N69" s="35"/>
      <c r="O69" s="14"/>
    </row>
    <row r="70" spans="1:15" x14ac:dyDescent="0.2">
      <c r="A70" s="36" t="s">
        <v>50</v>
      </c>
      <c r="C70" s="13"/>
      <c r="D70" s="40">
        <f>SUM(C71:C74)/(COUNTIF(C71:C74,"&gt;0")+0.00000001)</f>
        <v>0</v>
      </c>
      <c r="E70" s="13"/>
      <c r="F70" s="40">
        <f>SUM(E71:E74)/(COUNTIF(E71:E74,"&gt;0")+0.00000001)</f>
        <v>0</v>
      </c>
      <c r="G70" s="13"/>
      <c r="H70" s="40">
        <f>SUM(G71:G74)/(COUNTIF(G71:G74,"&gt;0")+0.00000001)</f>
        <v>0</v>
      </c>
      <c r="I70" s="13"/>
      <c r="J70" s="40">
        <f>SUM(I71:I74)/(COUNTIF(I71:I74,"&gt;0")+0.00000001)</f>
        <v>0</v>
      </c>
      <c r="K70" s="13"/>
      <c r="L70" s="40">
        <f>SUM(K71:K74)/(COUNTIF(K71:K74,"&gt;0")+0.00000001)</f>
        <v>0</v>
      </c>
      <c r="M70" s="13"/>
      <c r="N70" s="40">
        <f>SUM(M71:M74)/(COUNTIF(M71:M74,"&gt;0")+0.00000001)</f>
        <v>0</v>
      </c>
      <c r="O70" s="14"/>
    </row>
    <row r="71" spans="1:15" x14ac:dyDescent="0.2">
      <c r="B71" s="45" t="s">
        <v>683</v>
      </c>
      <c r="C71" s="14"/>
      <c r="D71" s="35"/>
      <c r="E71" s="14"/>
      <c r="F71" s="35"/>
      <c r="G71" s="14"/>
      <c r="H71" s="35"/>
      <c r="I71" s="14"/>
      <c r="J71" s="35"/>
      <c r="K71" s="14"/>
      <c r="L71" s="35"/>
      <c r="M71" s="14"/>
      <c r="N71" s="35"/>
      <c r="O71" s="14"/>
    </row>
    <row r="72" spans="1:15" ht="25.5" x14ac:dyDescent="0.2">
      <c r="B72" s="45" t="s">
        <v>684</v>
      </c>
      <c r="C72" s="14"/>
      <c r="D72" s="35"/>
      <c r="E72" s="14"/>
      <c r="F72" s="35"/>
      <c r="G72" s="14"/>
      <c r="H72" s="35"/>
      <c r="I72" s="14"/>
      <c r="J72" s="35"/>
      <c r="K72" s="14"/>
      <c r="L72" s="35"/>
      <c r="M72" s="14"/>
      <c r="N72" s="35"/>
      <c r="O72" s="14"/>
    </row>
    <row r="73" spans="1:15" x14ac:dyDescent="0.2">
      <c r="B73" s="45" t="s">
        <v>685</v>
      </c>
      <c r="C73" s="14"/>
      <c r="D73" s="35"/>
      <c r="E73" s="14"/>
      <c r="F73" s="35"/>
      <c r="G73" s="14"/>
      <c r="H73" s="35"/>
      <c r="I73" s="14"/>
      <c r="J73" s="35"/>
      <c r="K73" s="14"/>
      <c r="L73" s="35"/>
      <c r="M73" s="14"/>
      <c r="N73" s="35"/>
      <c r="O73" s="14"/>
    </row>
    <row r="74" spans="1:15" ht="25.5" x14ac:dyDescent="0.2">
      <c r="B74" s="45" t="s">
        <v>686</v>
      </c>
      <c r="C74" s="14"/>
      <c r="D74" s="35"/>
      <c r="E74" s="14"/>
      <c r="F74" s="35"/>
      <c r="G74" s="14"/>
      <c r="H74" s="35"/>
      <c r="I74" s="14"/>
      <c r="J74" s="35"/>
      <c r="K74" s="14"/>
      <c r="L74" s="35"/>
      <c r="M74" s="14"/>
      <c r="N74" s="35"/>
      <c r="O74" s="14"/>
    </row>
    <row r="75" spans="1:15" x14ac:dyDescent="0.2">
      <c r="B75" s="44" t="s">
        <v>123</v>
      </c>
      <c r="C75" s="15"/>
      <c r="D75" s="41">
        <f>D45+D51+D58+D65+D70</f>
        <v>0</v>
      </c>
      <c r="E75" s="15"/>
      <c r="F75" s="41">
        <f>F45+F51+F58+F65+F70</f>
        <v>0</v>
      </c>
      <c r="G75" s="15"/>
      <c r="H75" s="41">
        <f>H45+H51+H58+H65+H70</f>
        <v>0</v>
      </c>
      <c r="I75" s="15"/>
      <c r="J75" s="41">
        <f>J45+J51+J58+J65+J70</f>
        <v>0</v>
      </c>
      <c r="K75" s="15"/>
      <c r="L75" s="41">
        <f>L45+L51+L58+L65+L70</f>
        <v>0</v>
      </c>
      <c r="M75" s="15"/>
      <c r="N75" s="41">
        <f>N45+N51+N58+N65+N70</f>
        <v>0</v>
      </c>
      <c r="O75" s="14"/>
    </row>
    <row r="76" spans="1:15" x14ac:dyDescent="0.2">
      <c r="B76" s="44" t="s">
        <v>124</v>
      </c>
      <c r="C76" s="15"/>
      <c r="D76" s="41">
        <f>D75/(COUNTIF(D45:D74,"&gt;0")+0.00000001)</f>
        <v>0</v>
      </c>
      <c r="E76" s="15"/>
      <c r="F76" s="41">
        <f>F75/(COUNTIF(F45:F74,"&gt;0")+0.00000001)</f>
        <v>0</v>
      </c>
      <c r="G76" s="15"/>
      <c r="H76" s="41">
        <f>H75/(COUNTIF(H45:H74,"&gt;0")+0.00000001)</f>
        <v>0</v>
      </c>
      <c r="I76" s="15"/>
      <c r="J76" s="41">
        <f>J75/(COUNTIF(J45:J74,"&gt;0")+0.00000001)</f>
        <v>0</v>
      </c>
      <c r="K76" s="15"/>
      <c r="L76" s="41">
        <f>L75/(COUNTIF(L45:L74,"&gt;0")+0.00000001)</f>
        <v>0</v>
      </c>
      <c r="M76" s="15"/>
      <c r="N76" s="41">
        <f>N75/(COUNTIF(N45:N74,"&gt;0")+0.00000001)</f>
        <v>0</v>
      </c>
      <c r="O76" s="14"/>
    </row>
    <row r="77" spans="1:15" x14ac:dyDescent="0.2">
      <c r="B77" s="44" t="s">
        <v>125</v>
      </c>
      <c r="C77" s="15"/>
      <c r="D77" s="41">
        <f>D76/5*100</f>
        <v>0</v>
      </c>
      <c r="E77" s="15"/>
      <c r="F77" s="41">
        <f>F76/5*100</f>
        <v>0</v>
      </c>
      <c r="G77" s="15"/>
      <c r="H77" s="41">
        <f>H76/5*100</f>
        <v>0</v>
      </c>
      <c r="I77" s="15"/>
      <c r="J77" s="41">
        <f>J76/5*100</f>
        <v>0</v>
      </c>
      <c r="K77" s="15"/>
      <c r="L77" s="41">
        <f>L76/5*100</f>
        <v>0</v>
      </c>
      <c r="M77" s="15"/>
      <c r="N77" s="41">
        <f>N76/5*100</f>
        <v>0</v>
      </c>
      <c r="O77" s="14"/>
    </row>
    <row r="78" spans="1:15" x14ac:dyDescent="0.2">
      <c r="A78" s="49" t="s">
        <v>55</v>
      </c>
    </row>
    <row r="79" spans="1:15" x14ac:dyDescent="0.2">
      <c r="A79" s="36" t="s">
        <v>103</v>
      </c>
    </row>
    <row r="80" spans="1:15" x14ac:dyDescent="0.2">
      <c r="A80" s="36" t="s">
        <v>56</v>
      </c>
    </row>
    <row r="81" spans="1:1" x14ac:dyDescent="0.2">
      <c r="A81" s="36" t="s">
        <v>57</v>
      </c>
    </row>
    <row r="82" spans="1:1" x14ac:dyDescent="0.2">
      <c r="A82" s="36" t="s">
        <v>58</v>
      </c>
    </row>
    <row r="83" spans="1:1" x14ac:dyDescent="0.2">
      <c r="A83" s="36" t="s">
        <v>59</v>
      </c>
    </row>
    <row r="84" spans="1:1" x14ac:dyDescent="0.2">
      <c r="A84" s="36" t="s">
        <v>60</v>
      </c>
    </row>
  </sheetData>
  <sheetProtection algorithmName="SHA-512" hashValue="uC/V1Cazkt0TVjLacH3Y63c/Cc0ewJDpKSDQyiu5mUGWWtKHVPv5bZ7l5iC42LwopGt1gLI/37mxoY+VNnKHFQ==" saltValue="/hjjFFD6yybKH4E6kSJLSA==" spinCount="100000" sheet="1" objects="1" scenarios="1"/>
  <mergeCells count="12">
    <mergeCell ref="M1:N1"/>
    <mergeCell ref="C43:D43"/>
    <mergeCell ref="E43:F43"/>
    <mergeCell ref="G43:H43"/>
    <mergeCell ref="I43:J43"/>
    <mergeCell ref="K43:L43"/>
    <mergeCell ref="M43:N43"/>
    <mergeCell ref="C1:D1"/>
    <mergeCell ref="E1:F1"/>
    <mergeCell ref="G1:H1"/>
    <mergeCell ref="I1:J1"/>
    <mergeCell ref="K1:L1"/>
  </mergeCells>
  <phoneticPr fontId="0" type="noConversion"/>
  <dataValidations count="1">
    <dataValidation type="decimal" allowBlank="1" showInputMessage="1" showErrorMessage="1" sqref="C4:C32 E4:E32 G4:G32 I4:I32 K4:K32 M4:M32 C46:C74 E46:E74 G46:G74 I46:I74 K46:K74 M46:M74">
      <formula1>0</formula1>
      <formula2>5</formula2>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workbookViewId="0"/>
  </sheetViews>
  <sheetFormatPr defaultRowHeight="12.75" x14ac:dyDescent="0.2"/>
  <cols>
    <col min="1" max="1" width="18.7109375" style="4" customWidth="1"/>
    <col min="2" max="2" width="41.7109375" style="32" customWidth="1"/>
    <col min="3" max="3" width="5.7109375" style="16" customWidth="1"/>
    <col min="4" max="4" width="5.7109375" style="4" customWidth="1"/>
    <col min="5" max="5" width="5.7109375" style="16" customWidth="1"/>
    <col min="6" max="6" width="5.7109375" style="4" customWidth="1"/>
    <col min="7" max="7" width="5.7109375" style="16" customWidth="1"/>
    <col min="8" max="8" width="5.7109375" style="4" customWidth="1"/>
    <col min="9" max="9" width="5.7109375" style="16" customWidth="1"/>
    <col min="10" max="10" width="5.7109375" style="4" customWidth="1"/>
    <col min="11" max="11" width="5.7109375" style="16" customWidth="1"/>
    <col min="12" max="12" width="5.7109375" style="4" customWidth="1"/>
    <col min="13" max="13" width="5.7109375" style="16" customWidth="1"/>
    <col min="14" max="14" width="5.7109375" style="4" customWidth="1"/>
    <col min="15" max="15" width="173.7109375" style="16" customWidth="1"/>
    <col min="16" max="16384" width="9.140625" style="4"/>
  </cols>
  <sheetData>
    <row r="1" spans="1:15" x14ac:dyDescent="0.2">
      <c r="A1" s="49" t="s">
        <v>116</v>
      </c>
      <c r="B1" s="45"/>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A2" s="36"/>
      <c r="B2" s="45"/>
      <c r="C2" s="39" t="s">
        <v>27</v>
      </c>
      <c r="D2" s="39" t="s">
        <v>28</v>
      </c>
      <c r="E2" s="39" t="s">
        <v>27</v>
      </c>
      <c r="F2" s="39" t="s">
        <v>28</v>
      </c>
      <c r="G2" s="39" t="s">
        <v>27</v>
      </c>
      <c r="H2" s="39" t="s">
        <v>28</v>
      </c>
      <c r="I2" s="39" t="s">
        <v>27</v>
      </c>
      <c r="J2" s="39" t="s">
        <v>28</v>
      </c>
      <c r="K2" s="39" t="s">
        <v>27</v>
      </c>
      <c r="L2" s="39" t="s">
        <v>28</v>
      </c>
      <c r="M2" s="39" t="s">
        <v>27</v>
      </c>
      <c r="N2" s="39" t="s">
        <v>28</v>
      </c>
      <c r="O2" s="14"/>
    </row>
    <row r="3" spans="1:15" x14ac:dyDescent="0.2">
      <c r="A3" s="36" t="s">
        <v>42</v>
      </c>
      <c r="B3" s="45"/>
      <c r="C3" s="13"/>
      <c r="D3" s="40">
        <f>SUM(C4:C5)/(COUNTIF(C4:C5,"&gt;0")+0.00000001)</f>
        <v>0</v>
      </c>
      <c r="E3" s="13"/>
      <c r="F3" s="40">
        <f>SUM(E4:E5)/(COUNTIF(E4:E5,"&gt;0")+0.00000001)</f>
        <v>0</v>
      </c>
      <c r="G3" s="13"/>
      <c r="H3" s="40">
        <f>SUM(G4:G5)/(COUNTIF(G4:G5,"&gt;0")+0.00000001)</f>
        <v>0</v>
      </c>
      <c r="I3" s="13"/>
      <c r="J3" s="40">
        <f>SUM(I4:I5)/(COUNTIF(I4:I5,"&gt;0")+0.00000001)</f>
        <v>0</v>
      </c>
      <c r="K3" s="13"/>
      <c r="L3" s="40">
        <f>SUM(K4:K5)/(COUNTIF(K4:K5,"&gt;0")+0.00000001)</f>
        <v>0</v>
      </c>
      <c r="M3" s="13"/>
      <c r="N3" s="40">
        <f>SUM(M4:M5)/(COUNTIF(M4:M5,"&gt;0")+0.00000001)</f>
        <v>0</v>
      </c>
      <c r="O3" s="14"/>
    </row>
    <row r="4" spans="1:15" ht="38.25" x14ac:dyDescent="0.2">
      <c r="A4" s="36"/>
      <c r="B4" s="45" t="s">
        <v>620</v>
      </c>
      <c r="C4" s="14"/>
      <c r="D4" s="35"/>
      <c r="E4" s="14"/>
      <c r="F4" s="35"/>
      <c r="G4" s="14"/>
      <c r="H4" s="35"/>
      <c r="I4" s="14"/>
      <c r="J4" s="35"/>
      <c r="K4" s="14"/>
      <c r="L4" s="35"/>
      <c r="M4" s="14"/>
      <c r="N4" s="35"/>
      <c r="O4" s="14"/>
    </row>
    <row r="5" spans="1:15" ht="38.25" x14ac:dyDescent="0.2">
      <c r="A5" s="36"/>
      <c r="B5" s="45" t="s">
        <v>621</v>
      </c>
      <c r="C5" s="14"/>
      <c r="D5" s="35"/>
      <c r="E5" s="14"/>
      <c r="F5" s="35"/>
      <c r="G5" s="14"/>
      <c r="H5" s="35"/>
      <c r="I5" s="14"/>
      <c r="J5" s="35"/>
      <c r="K5" s="14"/>
      <c r="L5" s="35"/>
      <c r="M5" s="14"/>
      <c r="N5" s="35"/>
      <c r="O5" s="14"/>
    </row>
    <row r="6" spans="1:15" x14ac:dyDescent="0.2">
      <c r="A6" s="36" t="s">
        <v>43</v>
      </c>
      <c r="B6" s="45"/>
      <c r="C6" s="13"/>
      <c r="D6" s="40">
        <f>SUM(C7:C8)/(COUNTIF(C7:C8,"&gt;0")+0.00000001)</f>
        <v>0</v>
      </c>
      <c r="E6" s="13"/>
      <c r="F6" s="40">
        <f>SUM(E7:E8)/(COUNTIF(E7:E8,"&gt;0")+0.00000001)</f>
        <v>0</v>
      </c>
      <c r="G6" s="13"/>
      <c r="H6" s="40">
        <f>SUM(G7:G8)/(COUNTIF(G7:G8,"&gt;0")+0.00000001)</f>
        <v>0</v>
      </c>
      <c r="I6" s="13"/>
      <c r="J6" s="40">
        <f>SUM(I7:I8)/(COUNTIF(I7:I8,"&gt;0")+0.00000001)</f>
        <v>0</v>
      </c>
      <c r="K6" s="13"/>
      <c r="L6" s="40">
        <f>SUM(K7:K8)/(COUNTIF(K7:K8,"&gt;0")+0.00000001)</f>
        <v>0</v>
      </c>
      <c r="M6" s="13"/>
      <c r="N6" s="40">
        <f>SUM(M7:M8)/(COUNTIF(M7:M8,"&gt;0")+0.00000001)</f>
        <v>0</v>
      </c>
      <c r="O6" s="14"/>
    </row>
    <row r="7" spans="1:15" ht="38.25" x14ac:dyDescent="0.2">
      <c r="A7" s="36"/>
      <c r="B7" s="45" t="s">
        <v>622</v>
      </c>
      <c r="C7" s="14"/>
      <c r="D7" s="35"/>
      <c r="E7" s="14"/>
      <c r="F7" s="35"/>
      <c r="G7" s="14"/>
      <c r="H7" s="35"/>
      <c r="I7" s="14"/>
      <c r="J7" s="35"/>
      <c r="K7" s="14"/>
      <c r="L7" s="35"/>
      <c r="M7" s="14"/>
      <c r="N7" s="35"/>
      <c r="O7" s="14"/>
    </row>
    <row r="8" spans="1:15" ht="38.25" x14ac:dyDescent="0.2">
      <c r="A8" s="36"/>
      <c r="B8" s="45" t="s">
        <v>623</v>
      </c>
      <c r="C8" s="14"/>
      <c r="D8" s="35"/>
      <c r="E8" s="14"/>
      <c r="F8" s="35"/>
      <c r="G8" s="14"/>
      <c r="H8" s="35"/>
      <c r="I8" s="14"/>
      <c r="J8" s="35"/>
      <c r="K8" s="14"/>
      <c r="L8" s="35"/>
      <c r="M8" s="14"/>
      <c r="N8" s="35"/>
      <c r="O8" s="14"/>
    </row>
    <row r="9" spans="1:15" x14ac:dyDescent="0.2">
      <c r="A9" s="36" t="s">
        <v>44</v>
      </c>
      <c r="B9" s="45"/>
      <c r="C9" s="13"/>
      <c r="D9" s="40">
        <f>SUM(C10:C14)/(COUNTIF(C10:C14,"&gt;0")+0.00000001)</f>
        <v>0</v>
      </c>
      <c r="E9" s="13"/>
      <c r="F9" s="40">
        <f>SUM(E10:E14)/(COUNTIF(E10:E14,"&gt;0")+0.00000001)</f>
        <v>0</v>
      </c>
      <c r="G9" s="13"/>
      <c r="H9" s="40">
        <f>SUM(G10:G14)/(COUNTIF(G10:G14,"&gt;0")+0.00000001)</f>
        <v>0</v>
      </c>
      <c r="I9" s="13"/>
      <c r="J9" s="40">
        <f>SUM(I10:I14)/(COUNTIF(I10:I14,"&gt;0")+0.00000001)</f>
        <v>0</v>
      </c>
      <c r="K9" s="13"/>
      <c r="L9" s="40">
        <f>SUM(K10:K14)/(COUNTIF(K10:K14,"&gt;0")+0.00000001)</f>
        <v>0</v>
      </c>
      <c r="M9" s="13"/>
      <c r="N9" s="40">
        <f>SUM(M10:M14)/(COUNTIF(M10:M14,"&gt;0")+0.00000001)</f>
        <v>0</v>
      </c>
      <c r="O9" s="14"/>
    </row>
    <row r="10" spans="1:15" x14ac:dyDescent="0.2">
      <c r="A10" s="36"/>
      <c r="B10" s="45" t="s">
        <v>624</v>
      </c>
      <c r="C10" s="14"/>
      <c r="D10" s="35"/>
      <c r="E10" s="14"/>
      <c r="F10" s="35"/>
      <c r="G10" s="14"/>
      <c r="H10" s="35"/>
      <c r="I10" s="14"/>
      <c r="J10" s="35"/>
      <c r="K10" s="14"/>
      <c r="L10" s="35"/>
      <c r="M10" s="14"/>
      <c r="N10" s="35"/>
      <c r="O10" s="14"/>
    </row>
    <row r="11" spans="1:15" ht="76.5" x14ac:dyDescent="0.2">
      <c r="A11" s="36"/>
      <c r="B11" s="45" t="s">
        <v>625</v>
      </c>
      <c r="C11" s="14"/>
      <c r="D11" s="35"/>
      <c r="E11" s="14"/>
      <c r="F11" s="35"/>
      <c r="G11" s="14"/>
      <c r="H11" s="35"/>
      <c r="I11" s="14"/>
      <c r="J11" s="35"/>
      <c r="K11" s="14"/>
      <c r="L11" s="35"/>
      <c r="M11" s="14"/>
      <c r="N11" s="35"/>
      <c r="O11" s="14"/>
    </row>
    <row r="12" spans="1:15" ht="38.25" x14ac:dyDescent="0.2">
      <c r="A12" s="36"/>
      <c r="B12" s="45" t="s">
        <v>626</v>
      </c>
      <c r="C12" s="14"/>
      <c r="D12" s="35"/>
      <c r="E12" s="14"/>
      <c r="F12" s="35"/>
      <c r="G12" s="14"/>
      <c r="H12" s="35"/>
      <c r="I12" s="14"/>
      <c r="J12" s="35"/>
      <c r="K12" s="14"/>
      <c r="L12" s="35"/>
      <c r="M12" s="14"/>
      <c r="N12" s="35"/>
      <c r="O12" s="14"/>
    </row>
    <row r="13" spans="1:15" ht="38.25" x14ac:dyDescent="0.2">
      <c r="A13" s="36"/>
      <c r="B13" s="45" t="s">
        <v>627</v>
      </c>
      <c r="C13" s="14"/>
      <c r="D13" s="35"/>
      <c r="E13" s="14"/>
      <c r="F13" s="35"/>
      <c r="G13" s="14"/>
      <c r="H13" s="35"/>
      <c r="I13" s="14"/>
      <c r="J13" s="35"/>
      <c r="K13" s="14"/>
      <c r="L13" s="35"/>
      <c r="M13" s="14"/>
      <c r="N13" s="35"/>
      <c r="O13" s="14"/>
    </row>
    <row r="14" spans="1:15" ht="102" x14ac:dyDescent="0.2">
      <c r="A14" s="36"/>
      <c r="B14" s="45" t="s">
        <v>663</v>
      </c>
      <c r="C14" s="14"/>
      <c r="D14" s="35"/>
      <c r="E14" s="14"/>
      <c r="F14" s="35"/>
      <c r="G14" s="14"/>
      <c r="H14" s="35"/>
      <c r="I14" s="14"/>
      <c r="J14" s="35"/>
      <c r="K14" s="14"/>
      <c r="L14" s="35"/>
      <c r="M14" s="14"/>
      <c r="N14" s="35"/>
      <c r="O14" s="14"/>
    </row>
    <row r="15" spans="1:15" x14ac:dyDescent="0.2">
      <c r="A15" s="36" t="s">
        <v>114</v>
      </c>
      <c r="B15" s="45"/>
      <c r="C15" s="13"/>
      <c r="D15" s="40">
        <f>SUM(C16:C22)/(COUNTIF(C16:C22,"&gt;0")+0.00000001)</f>
        <v>0</v>
      </c>
      <c r="E15" s="13"/>
      <c r="F15" s="40">
        <f>SUM(E16:E22)/(COUNTIF(E16:E22,"&gt;0")+0.00000001)</f>
        <v>0</v>
      </c>
      <c r="G15" s="13"/>
      <c r="H15" s="40">
        <f>SUM(G16:G22)/(COUNTIF(G16:G22,"&gt;0")+0.00000001)</f>
        <v>0</v>
      </c>
      <c r="I15" s="13"/>
      <c r="J15" s="40">
        <f>SUM(I16:I22)/(COUNTIF(I16:I22,"&gt;0")+0.00000001)</f>
        <v>0</v>
      </c>
      <c r="K15" s="13"/>
      <c r="L15" s="40">
        <f>SUM(K16:K22)/(COUNTIF(K16:K22,"&gt;0")+0.00000001)</f>
        <v>0</v>
      </c>
      <c r="M15" s="13"/>
      <c r="N15" s="40">
        <f>SUM(M16:M22)/(COUNTIF(M16:M22,"&gt;0")+0.00000001)</f>
        <v>0</v>
      </c>
    </row>
    <row r="16" spans="1:15" x14ac:dyDescent="0.2">
      <c r="A16" s="36"/>
      <c r="B16" s="45" t="s">
        <v>628</v>
      </c>
      <c r="C16" s="14"/>
      <c r="D16" s="35"/>
      <c r="E16" s="14"/>
      <c r="F16" s="35"/>
      <c r="G16" s="14"/>
      <c r="H16" s="35"/>
      <c r="I16" s="14"/>
      <c r="J16" s="35"/>
      <c r="K16" s="14"/>
      <c r="L16" s="35"/>
      <c r="M16" s="14"/>
      <c r="N16" s="35"/>
    </row>
    <row r="17" spans="1:15" x14ac:dyDescent="0.2">
      <c r="A17" s="36"/>
      <c r="B17" s="45" t="s">
        <v>629</v>
      </c>
      <c r="C17" s="14"/>
      <c r="D17" s="35"/>
      <c r="E17" s="14"/>
      <c r="F17" s="35"/>
      <c r="G17" s="14"/>
      <c r="H17" s="35"/>
      <c r="I17" s="14"/>
      <c r="J17" s="35"/>
      <c r="K17" s="14"/>
      <c r="L17" s="35"/>
      <c r="M17" s="14"/>
      <c r="N17" s="35"/>
    </row>
    <row r="18" spans="1:15" x14ac:dyDescent="0.2">
      <c r="A18" s="36"/>
      <c r="B18" s="45" t="s">
        <v>630</v>
      </c>
      <c r="C18" s="14"/>
      <c r="D18" s="35"/>
      <c r="E18" s="14"/>
      <c r="F18" s="35"/>
      <c r="G18" s="14"/>
      <c r="H18" s="35"/>
      <c r="I18" s="14"/>
      <c r="J18" s="35"/>
      <c r="K18" s="14"/>
      <c r="L18" s="35"/>
      <c r="M18" s="14"/>
      <c r="N18" s="35"/>
    </row>
    <row r="19" spans="1:15" x14ac:dyDescent="0.2">
      <c r="A19" s="36"/>
      <c r="B19" s="45" t="s">
        <v>631</v>
      </c>
      <c r="C19" s="14"/>
      <c r="D19" s="35"/>
      <c r="E19" s="14"/>
      <c r="F19" s="35"/>
      <c r="G19" s="14"/>
      <c r="H19" s="35"/>
      <c r="I19" s="14"/>
      <c r="J19" s="35"/>
      <c r="K19" s="14"/>
      <c r="L19" s="35"/>
      <c r="M19" s="14"/>
      <c r="N19" s="35"/>
    </row>
    <row r="20" spans="1:15" ht="27" customHeight="1" x14ac:dyDescent="0.2">
      <c r="A20" s="36"/>
      <c r="B20" s="45" t="s">
        <v>632</v>
      </c>
      <c r="C20" s="14"/>
      <c r="D20" s="35"/>
      <c r="E20" s="14"/>
      <c r="F20" s="35"/>
      <c r="G20" s="14"/>
      <c r="H20" s="35"/>
      <c r="I20" s="14"/>
      <c r="J20" s="35"/>
      <c r="K20" s="14"/>
      <c r="L20" s="35"/>
      <c r="M20" s="14"/>
      <c r="N20" s="35"/>
      <c r="O20" s="14"/>
    </row>
    <row r="21" spans="1:15" ht="105" customHeight="1" x14ac:dyDescent="0.2">
      <c r="A21" s="36"/>
      <c r="B21" s="45" t="s">
        <v>734</v>
      </c>
      <c r="C21" s="14"/>
      <c r="D21" s="35"/>
      <c r="E21" s="14"/>
      <c r="F21" s="35"/>
      <c r="G21" s="14"/>
      <c r="H21" s="35"/>
      <c r="I21" s="14"/>
      <c r="J21" s="35"/>
      <c r="K21" s="14"/>
      <c r="L21" s="35"/>
      <c r="M21" s="14"/>
      <c r="N21" s="35"/>
    </row>
    <row r="22" spans="1:15" ht="78" customHeight="1" x14ac:dyDescent="0.2">
      <c r="A22" s="36"/>
      <c r="B22" s="45" t="s">
        <v>735</v>
      </c>
      <c r="C22" s="14"/>
      <c r="D22" s="35"/>
      <c r="E22" s="14"/>
      <c r="F22" s="35"/>
      <c r="G22" s="14"/>
      <c r="H22" s="35"/>
      <c r="I22" s="14"/>
      <c r="J22" s="35"/>
      <c r="K22" s="14"/>
      <c r="L22" s="35"/>
      <c r="M22" s="14"/>
      <c r="N22" s="35"/>
      <c r="O22" s="14"/>
    </row>
    <row r="23" spans="1:15" x14ac:dyDescent="0.2">
      <c r="A23" s="36" t="s">
        <v>115</v>
      </c>
      <c r="B23" s="45"/>
      <c r="C23" s="13"/>
      <c r="D23" s="40">
        <f>SUM(C24:C34)/(COUNTIF(C24:C34,"&gt;0")+0.00000001)</f>
        <v>0</v>
      </c>
      <c r="E23" s="13"/>
      <c r="F23" s="40">
        <f>SUM(E24:E34)/(COUNTIF(E24:E34,"&gt;0")+0.00000001)</f>
        <v>0</v>
      </c>
      <c r="G23" s="13"/>
      <c r="H23" s="40">
        <f>SUM(G24:G34)/(COUNTIF(G24:G34,"&gt;0")+0.00000001)</f>
        <v>0</v>
      </c>
      <c r="I23" s="13"/>
      <c r="J23" s="40">
        <f>SUM(I24:I34)/(COUNTIF(I24:I34,"&gt;0")+0.00000001)</f>
        <v>0</v>
      </c>
      <c r="K23" s="13"/>
      <c r="L23" s="40">
        <f>SUM(K24:K34)/(COUNTIF(K24:K34,"&gt;0")+0.00000001)</f>
        <v>0</v>
      </c>
      <c r="M23" s="13"/>
      <c r="N23" s="40">
        <f>SUM(M24:M34)/(COUNTIF(M24:M34,"&gt;0")+0.00000001)</f>
        <v>0</v>
      </c>
      <c r="O23" s="14"/>
    </row>
    <row r="24" spans="1:15" x14ac:dyDescent="0.2">
      <c r="A24" s="36"/>
      <c r="B24" s="45" t="s">
        <v>633</v>
      </c>
      <c r="C24" s="14"/>
      <c r="D24" s="35"/>
      <c r="E24" s="14"/>
      <c r="F24" s="35"/>
      <c r="G24" s="14"/>
      <c r="H24" s="35"/>
      <c r="I24" s="14"/>
      <c r="J24" s="35"/>
      <c r="K24" s="14"/>
      <c r="L24" s="35"/>
      <c r="M24" s="14"/>
      <c r="N24" s="35"/>
      <c r="O24" s="14"/>
    </row>
    <row r="25" spans="1:15" ht="38.25" x14ac:dyDescent="0.2">
      <c r="A25" s="36"/>
      <c r="B25" s="45" t="s">
        <v>634</v>
      </c>
      <c r="C25" s="14"/>
      <c r="D25" s="35"/>
      <c r="E25" s="14"/>
      <c r="F25" s="35"/>
      <c r="G25" s="14"/>
      <c r="H25" s="35"/>
      <c r="I25" s="14"/>
      <c r="J25" s="35"/>
      <c r="K25" s="14"/>
      <c r="L25" s="35"/>
      <c r="M25" s="14"/>
      <c r="N25" s="35"/>
      <c r="O25" s="14"/>
    </row>
    <row r="26" spans="1:15" ht="25.5" x14ac:dyDescent="0.2">
      <c r="A26" s="36"/>
      <c r="B26" s="45" t="s">
        <v>635</v>
      </c>
      <c r="C26" s="14"/>
      <c r="D26" s="35"/>
      <c r="E26" s="14"/>
      <c r="F26" s="35"/>
      <c r="G26" s="14"/>
      <c r="H26" s="35"/>
      <c r="I26" s="14"/>
      <c r="J26" s="35"/>
      <c r="K26" s="14"/>
      <c r="L26" s="35"/>
      <c r="M26" s="14"/>
      <c r="N26" s="35"/>
      <c r="O26" s="14"/>
    </row>
    <row r="27" spans="1:15" x14ac:dyDescent="0.2">
      <c r="A27" s="36"/>
      <c r="B27" s="45" t="s">
        <v>636</v>
      </c>
      <c r="C27" s="14"/>
      <c r="D27" s="35"/>
      <c r="E27" s="14"/>
      <c r="F27" s="35"/>
      <c r="G27" s="14"/>
      <c r="H27" s="35"/>
      <c r="I27" s="14"/>
      <c r="J27" s="35"/>
      <c r="K27" s="14"/>
      <c r="L27" s="35"/>
      <c r="M27" s="14"/>
      <c r="N27" s="35"/>
      <c r="O27" s="14"/>
    </row>
    <row r="28" spans="1:15" x14ac:dyDescent="0.2">
      <c r="A28" s="36"/>
      <c r="B28" s="45" t="s">
        <v>631</v>
      </c>
      <c r="C28" s="14"/>
      <c r="D28" s="35"/>
      <c r="E28" s="14"/>
      <c r="F28" s="35"/>
      <c r="G28" s="14"/>
      <c r="H28" s="35"/>
      <c r="I28" s="14"/>
      <c r="J28" s="35"/>
      <c r="K28" s="14"/>
      <c r="L28" s="35"/>
      <c r="M28" s="14"/>
      <c r="N28" s="35"/>
      <c r="O28" s="14"/>
    </row>
    <row r="29" spans="1:15" x14ac:dyDescent="0.2">
      <c r="A29" s="36"/>
      <c r="B29" s="45" t="s">
        <v>637</v>
      </c>
      <c r="C29" s="14"/>
      <c r="D29" s="35"/>
      <c r="E29" s="14"/>
      <c r="F29" s="35"/>
      <c r="G29" s="14"/>
      <c r="H29" s="35"/>
      <c r="I29" s="14"/>
      <c r="J29" s="35"/>
      <c r="K29" s="14"/>
      <c r="L29" s="35"/>
      <c r="M29" s="14"/>
      <c r="N29" s="35"/>
      <c r="O29" s="14"/>
    </row>
    <row r="30" spans="1:15" ht="25.5" x14ac:dyDescent="0.2">
      <c r="A30" s="36"/>
      <c r="B30" s="45" t="s">
        <v>638</v>
      </c>
      <c r="C30" s="14"/>
      <c r="D30" s="35"/>
      <c r="E30" s="14"/>
      <c r="F30" s="35"/>
      <c r="G30" s="14"/>
      <c r="H30" s="35"/>
      <c r="I30" s="14"/>
      <c r="J30" s="35"/>
      <c r="K30" s="14"/>
      <c r="L30" s="35"/>
      <c r="M30" s="14"/>
      <c r="N30" s="35"/>
      <c r="O30" s="14"/>
    </row>
    <row r="31" spans="1:15" x14ac:dyDescent="0.2">
      <c r="A31" s="36"/>
      <c r="B31" s="45" t="s">
        <v>639</v>
      </c>
      <c r="C31" s="14"/>
      <c r="D31" s="35"/>
      <c r="E31" s="14"/>
      <c r="F31" s="35"/>
      <c r="G31" s="14"/>
      <c r="H31" s="35"/>
      <c r="I31" s="14"/>
      <c r="J31" s="35"/>
      <c r="K31" s="14"/>
      <c r="L31" s="35"/>
      <c r="M31" s="14"/>
      <c r="N31" s="35"/>
      <c r="O31" s="14"/>
    </row>
    <row r="32" spans="1:15" ht="25.5" x14ac:dyDescent="0.2">
      <c r="A32" s="36"/>
      <c r="B32" s="45" t="s">
        <v>640</v>
      </c>
      <c r="C32" s="14"/>
      <c r="D32" s="35"/>
      <c r="E32" s="14"/>
      <c r="F32" s="35"/>
      <c r="G32" s="14"/>
      <c r="H32" s="35"/>
      <c r="I32" s="14"/>
      <c r="J32" s="35"/>
      <c r="K32" s="14"/>
      <c r="L32" s="35"/>
      <c r="M32" s="14"/>
      <c r="N32" s="35"/>
      <c r="O32" s="14"/>
    </row>
    <row r="33" spans="1:15" ht="38.25" x14ac:dyDescent="0.2">
      <c r="A33" s="36"/>
      <c r="B33" s="45" t="s">
        <v>641</v>
      </c>
      <c r="C33" s="14"/>
      <c r="D33" s="35"/>
      <c r="E33" s="14"/>
      <c r="F33" s="35"/>
      <c r="G33" s="14"/>
      <c r="H33" s="35"/>
      <c r="I33" s="14"/>
      <c r="J33" s="35"/>
      <c r="K33" s="14"/>
      <c r="L33" s="35"/>
      <c r="M33" s="14"/>
      <c r="N33" s="35"/>
      <c r="O33" s="14"/>
    </row>
    <row r="34" spans="1:15" ht="15" customHeight="1" x14ac:dyDescent="0.2">
      <c r="A34" s="36"/>
      <c r="B34" s="45" t="s">
        <v>642</v>
      </c>
      <c r="C34" s="14"/>
      <c r="D34" s="35"/>
      <c r="E34" s="14"/>
      <c r="F34" s="35"/>
      <c r="G34" s="14"/>
      <c r="H34" s="35"/>
      <c r="I34" s="14"/>
      <c r="J34" s="35"/>
      <c r="K34" s="14"/>
      <c r="L34" s="35"/>
      <c r="M34" s="14"/>
      <c r="N34" s="35"/>
      <c r="O34" s="14"/>
    </row>
    <row r="35" spans="1:15" x14ac:dyDescent="0.2">
      <c r="A35" s="36" t="s">
        <v>45</v>
      </c>
      <c r="B35" s="45"/>
      <c r="C35" s="13"/>
      <c r="D35" s="40">
        <f>SUM(C36:C43)/(COUNTIF(C36:C43,"&gt;0")+0.00000001)</f>
        <v>0</v>
      </c>
      <c r="E35" s="13"/>
      <c r="F35" s="40">
        <f>SUM(E36:E43)/(COUNTIF(E36:E43,"&gt;0")+0.00000001)</f>
        <v>0</v>
      </c>
      <c r="G35" s="13"/>
      <c r="H35" s="40">
        <f>SUM(G36:G43)/(COUNTIF(G36:G43,"&gt;0")+0.00000001)</f>
        <v>0</v>
      </c>
      <c r="I35" s="13"/>
      <c r="J35" s="40">
        <f>SUM(I36:I43)/(COUNTIF(I36:I43,"&gt;0")+0.00000001)</f>
        <v>0</v>
      </c>
      <c r="K35" s="13"/>
      <c r="L35" s="40">
        <f>SUM(K36:K43)/(COUNTIF(K36:K43,"&gt;0")+0.00000001)</f>
        <v>0</v>
      </c>
      <c r="M35" s="13"/>
      <c r="N35" s="40">
        <f>SUM(M36:M43)/(COUNTIF(M36:M43,"&gt;0")+0.00000001)</f>
        <v>0</v>
      </c>
      <c r="O35" s="14"/>
    </row>
    <row r="36" spans="1:15" x14ac:dyDescent="0.2">
      <c r="A36" s="36"/>
      <c r="B36" s="45" t="s">
        <v>643</v>
      </c>
      <c r="C36" s="14"/>
      <c r="D36" s="35"/>
      <c r="E36" s="14"/>
      <c r="F36" s="35"/>
      <c r="G36" s="14"/>
      <c r="H36" s="35"/>
      <c r="I36" s="14"/>
      <c r="J36" s="35"/>
      <c r="K36" s="14"/>
      <c r="L36" s="35"/>
      <c r="M36" s="14"/>
      <c r="N36" s="35"/>
      <c r="O36" s="14"/>
    </row>
    <row r="37" spans="1:15" ht="14.25" customHeight="1" x14ac:dyDescent="0.2">
      <c r="A37" s="36"/>
      <c r="B37" s="45" t="s">
        <v>644</v>
      </c>
      <c r="C37" s="14"/>
      <c r="D37" s="35"/>
      <c r="E37" s="14"/>
      <c r="F37" s="35"/>
      <c r="G37" s="14"/>
      <c r="H37" s="35"/>
      <c r="I37" s="14"/>
      <c r="J37" s="35"/>
      <c r="K37" s="14"/>
      <c r="L37" s="35"/>
      <c r="M37" s="14"/>
      <c r="N37" s="35"/>
      <c r="O37" s="14"/>
    </row>
    <row r="38" spans="1:15" x14ac:dyDescent="0.2">
      <c r="A38" s="36"/>
      <c r="B38" s="45" t="s">
        <v>645</v>
      </c>
      <c r="C38" s="14"/>
      <c r="D38" s="35"/>
      <c r="E38" s="14"/>
      <c r="F38" s="35"/>
      <c r="G38" s="14"/>
      <c r="H38" s="35"/>
      <c r="I38" s="14"/>
      <c r="J38" s="35"/>
      <c r="K38" s="14"/>
      <c r="L38" s="35"/>
      <c r="M38" s="14"/>
      <c r="N38" s="35"/>
      <c r="O38" s="14"/>
    </row>
    <row r="39" spans="1:15" ht="25.5" x14ac:dyDescent="0.2">
      <c r="A39" s="36"/>
      <c r="B39" s="45" t="s">
        <v>646</v>
      </c>
      <c r="C39" s="14"/>
      <c r="D39" s="35"/>
      <c r="E39" s="14"/>
      <c r="F39" s="35"/>
      <c r="G39" s="14"/>
      <c r="H39" s="35"/>
      <c r="I39" s="14"/>
      <c r="J39" s="35"/>
      <c r="K39" s="14"/>
      <c r="L39" s="35"/>
      <c r="M39" s="14"/>
      <c r="N39" s="35"/>
      <c r="O39" s="14"/>
    </row>
    <row r="40" spans="1:15" ht="25.5" x14ac:dyDescent="0.2">
      <c r="A40" s="36"/>
      <c r="B40" s="45" t="s">
        <v>647</v>
      </c>
      <c r="C40" s="14"/>
      <c r="D40" s="35"/>
      <c r="E40" s="14"/>
      <c r="F40" s="35"/>
      <c r="G40" s="14"/>
      <c r="H40" s="35"/>
      <c r="I40" s="14"/>
      <c r="J40" s="35"/>
      <c r="K40" s="14"/>
      <c r="L40" s="35"/>
      <c r="M40" s="14"/>
      <c r="N40" s="35"/>
      <c r="O40" s="14"/>
    </row>
    <row r="41" spans="1:15" ht="12.75" customHeight="1" x14ac:dyDescent="0.2">
      <c r="A41" s="36"/>
      <c r="B41" s="45" t="s">
        <v>648</v>
      </c>
      <c r="C41" s="14"/>
      <c r="D41" s="35"/>
      <c r="E41" s="14"/>
      <c r="F41" s="35"/>
      <c r="G41" s="14"/>
      <c r="H41" s="35"/>
      <c r="I41" s="14"/>
      <c r="J41" s="35"/>
      <c r="K41" s="14"/>
      <c r="L41" s="35"/>
      <c r="M41" s="14"/>
      <c r="N41" s="35"/>
      <c r="O41" s="14"/>
    </row>
    <row r="42" spans="1:15" x14ac:dyDescent="0.2">
      <c r="A42" s="36"/>
      <c r="B42" s="45" t="s">
        <v>649</v>
      </c>
      <c r="C42" s="14"/>
      <c r="D42" s="35"/>
      <c r="E42" s="14"/>
      <c r="F42" s="35"/>
      <c r="G42" s="14"/>
      <c r="H42" s="35"/>
      <c r="I42" s="14"/>
      <c r="J42" s="35"/>
      <c r="K42" s="14"/>
      <c r="L42" s="35"/>
      <c r="M42" s="14"/>
      <c r="N42" s="35"/>
      <c r="O42" s="14"/>
    </row>
    <row r="43" spans="1:15" x14ac:dyDescent="0.2">
      <c r="A43" s="36"/>
      <c r="B43" s="45" t="s">
        <v>650</v>
      </c>
      <c r="C43" s="14"/>
      <c r="D43" s="35"/>
      <c r="E43" s="14"/>
      <c r="F43" s="35"/>
      <c r="G43" s="14"/>
      <c r="H43" s="35"/>
      <c r="I43" s="14"/>
      <c r="J43" s="35"/>
      <c r="K43" s="14"/>
      <c r="L43" s="35"/>
      <c r="M43" s="14"/>
      <c r="N43" s="35"/>
      <c r="O43" s="14"/>
    </row>
    <row r="44" spans="1:15" x14ac:dyDescent="0.2">
      <c r="A44" s="36" t="s">
        <v>152</v>
      </c>
      <c r="B44" s="45"/>
      <c r="C44" s="13"/>
      <c r="D44" s="40">
        <f>SUM(C45:C53)/(COUNTIF(C45:C53,"&gt;0")+0.00000001)</f>
        <v>0</v>
      </c>
      <c r="E44" s="13"/>
      <c r="F44" s="40">
        <f>SUM(E45:E53)/(COUNTIF(E45:E53,"&gt;0")+0.00000001)</f>
        <v>0</v>
      </c>
      <c r="G44" s="13"/>
      <c r="H44" s="40">
        <f>SUM(G45:G53)/(COUNTIF(G45:G53,"&gt;0")+0.00000001)</f>
        <v>0</v>
      </c>
      <c r="I44" s="13"/>
      <c r="J44" s="40">
        <f>SUM(I45:I53)/(COUNTIF(I45:I53,"&gt;0")+0.00000001)</f>
        <v>0</v>
      </c>
      <c r="K44" s="13"/>
      <c r="L44" s="40">
        <f>SUM(K45:K53)/(COUNTIF(K45:K53,"&gt;0")+0.00000001)</f>
        <v>0</v>
      </c>
      <c r="M44" s="13"/>
      <c r="N44" s="40">
        <f>SUM(M45:M53)/(COUNTIF(M45:M53,"&gt;0")+0.00000001)</f>
        <v>0</v>
      </c>
    </row>
    <row r="45" spans="1:15" x14ac:dyDescent="0.2">
      <c r="A45" s="36"/>
      <c r="B45" s="45" t="s">
        <v>651</v>
      </c>
      <c r="C45" s="14"/>
      <c r="D45" s="35"/>
      <c r="E45" s="14"/>
      <c r="F45" s="35"/>
      <c r="G45" s="14"/>
      <c r="H45" s="35"/>
      <c r="I45" s="14"/>
      <c r="J45" s="35"/>
      <c r="K45" s="14"/>
      <c r="L45" s="35"/>
      <c r="M45" s="14"/>
      <c r="N45" s="35"/>
    </row>
    <row r="46" spans="1:15" ht="38.25" x14ac:dyDescent="0.2">
      <c r="A46" s="36"/>
      <c r="B46" s="45" t="s">
        <v>652</v>
      </c>
      <c r="C46" s="14"/>
      <c r="D46" s="35"/>
      <c r="E46" s="14"/>
      <c r="F46" s="35"/>
      <c r="G46" s="14"/>
      <c r="H46" s="35"/>
      <c r="I46" s="14"/>
      <c r="J46" s="35"/>
      <c r="K46" s="14"/>
      <c r="L46" s="35"/>
      <c r="M46" s="14"/>
      <c r="N46" s="35"/>
    </row>
    <row r="47" spans="1:15" x14ac:dyDescent="0.2">
      <c r="A47" s="36"/>
      <c r="B47" s="45" t="s">
        <v>653</v>
      </c>
      <c r="C47" s="14"/>
      <c r="D47" s="35"/>
      <c r="E47" s="14"/>
      <c r="F47" s="35"/>
      <c r="G47" s="14"/>
      <c r="H47" s="35"/>
      <c r="I47" s="14"/>
      <c r="J47" s="35"/>
      <c r="K47" s="14"/>
      <c r="L47" s="35"/>
      <c r="M47" s="14"/>
      <c r="N47" s="35"/>
    </row>
    <row r="48" spans="1:15" x14ac:dyDescent="0.2">
      <c r="A48" s="36"/>
      <c r="B48" s="45" t="s">
        <v>654</v>
      </c>
      <c r="C48" s="14"/>
      <c r="D48" s="35"/>
      <c r="E48" s="14"/>
      <c r="F48" s="35"/>
      <c r="G48" s="14"/>
      <c r="H48" s="35"/>
      <c r="I48" s="14"/>
      <c r="J48" s="35"/>
      <c r="K48" s="14"/>
      <c r="L48" s="35"/>
      <c r="M48" s="14"/>
      <c r="N48" s="35"/>
    </row>
    <row r="49" spans="1:15" x14ac:dyDescent="0.2">
      <c r="A49" s="36"/>
      <c r="B49" s="45" t="s">
        <v>655</v>
      </c>
      <c r="C49" s="14"/>
      <c r="D49" s="35"/>
      <c r="E49" s="14"/>
      <c r="F49" s="35"/>
      <c r="G49" s="14"/>
      <c r="H49" s="35"/>
      <c r="I49" s="14"/>
      <c r="J49" s="35"/>
      <c r="K49" s="14"/>
      <c r="L49" s="35"/>
      <c r="M49" s="14"/>
      <c r="N49" s="35"/>
    </row>
    <row r="50" spans="1:15" x14ac:dyDescent="0.2">
      <c r="A50" s="36"/>
      <c r="B50" s="45" t="s">
        <v>656</v>
      </c>
      <c r="C50" s="14"/>
      <c r="D50" s="35"/>
      <c r="E50" s="14"/>
      <c r="F50" s="35"/>
      <c r="G50" s="14"/>
      <c r="H50" s="35"/>
      <c r="I50" s="14"/>
      <c r="J50" s="35"/>
      <c r="K50" s="14"/>
      <c r="L50" s="35"/>
      <c r="M50" s="14"/>
      <c r="N50" s="35"/>
    </row>
    <row r="51" spans="1:15" ht="15" customHeight="1" x14ac:dyDescent="0.2">
      <c r="A51" s="36"/>
      <c r="B51" s="45" t="s">
        <v>639</v>
      </c>
      <c r="C51" s="14"/>
      <c r="D51" s="35"/>
      <c r="E51" s="14"/>
      <c r="F51" s="35"/>
      <c r="G51" s="14"/>
      <c r="H51" s="35"/>
      <c r="I51" s="14"/>
      <c r="J51" s="35"/>
      <c r="K51" s="14"/>
      <c r="L51" s="35"/>
      <c r="M51" s="14"/>
      <c r="N51" s="35"/>
    </row>
    <row r="52" spans="1:15" ht="38.25" x14ac:dyDescent="0.2">
      <c r="A52" s="36"/>
      <c r="B52" s="45" t="s">
        <v>657</v>
      </c>
      <c r="C52" s="14"/>
      <c r="D52" s="35"/>
      <c r="E52" s="14"/>
      <c r="F52" s="35"/>
      <c r="G52" s="14"/>
      <c r="H52" s="35"/>
      <c r="I52" s="14"/>
      <c r="J52" s="35"/>
      <c r="K52" s="14"/>
      <c r="L52" s="35"/>
      <c r="M52" s="14"/>
      <c r="N52" s="35"/>
    </row>
    <row r="53" spans="1:15" x14ac:dyDescent="0.2">
      <c r="A53" s="36"/>
      <c r="B53" s="45" t="s">
        <v>642</v>
      </c>
      <c r="C53" s="14"/>
      <c r="D53" s="35"/>
      <c r="E53" s="14"/>
      <c r="F53" s="35"/>
      <c r="G53" s="14"/>
      <c r="H53" s="35"/>
      <c r="I53" s="14"/>
      <c r="J53" s="35"/>
      <c r="K53" s="14"/>
      <c r="L53" s="35"/>
      <c r="M53" s="14"/>
      <c r="N53" s="35"/>
    </row>
    <row r="54" spans="1:15" x14ac:dyDescent="0.2">
      <c r="A54" s="36" t="s">
        <v>153</v>
      </c>
      <c r="B54" s="45"/>
      <c r="C54" s="13"/>
      <c r="D54" s="40">
        <f>SUM(C55:C59)/(COUNTIF(C55:C59,"&gt;0")+0.00000001)</f>
        <v>0</v>
      </c>
      <c r="E54" s="13"/>
      <c r="F54" s="40">
        <f>SUM(E55:E59)/(COUNTIF(E55:E59,"&gt;0")+0.00000001)</f>
        <v>0</v>
      </c>
      <c r="G54" s="13"/>
      <c r="H54" s="40">
        <f>SUM(G55:G59)/(COUNTIF(G55:G59,"&gt;0")+0.00000001)</f>
        <v>0</v>
      </c>
      <c r="I54" s="13"/>
      <c r="J54" s="40">
        <f>SUM(I55:I59)/(COUNTIF(I55:I59,"&gt;0")+0.00000001)</f>
        <v>0</v>
      </c>
      <c r="K54" s="13"/>
      <c r="L54" s="40">
        <f>SUM(K55:K59)/(COUNTIF(K55:K59,"&gt;0")+0.00000001)</f>
        <v>0</v>
      </c>
      <c r="M54" s="13"/>
      <c r="N54" s="40">
        <f>SUM(M55:M59)/(COUNTIF(M55:M59,"&gt;0")+0.00000001)</f>
        <v>0</v>
      </c>
    </row>
    <row r="55" spans="1:15" x14ac:dyDescent="0.2">
      <c r="A55" s="36"/>
      <c r="B55" s="45" t="s">
        <v>658</v>
      </c>
      <c r="C55" s="14"/>
      <c r="D55" s="35"/>
      <c r="E55" s="14"/>
      <c r="F55" s="35"/>
      <c r="G55" s="14"/>
      <c r="H55" s="35"/>
      <c r="I55" s="14"/>
      <c r="J55" s="35"/>
      <c r="K55" s="14"/>
      <c r="L55" s="35"/>
      <c r="M55" s="14"/>
      <c r="N55" s="35"/>
    </row>
    <row r="56" spans="1:15" x14ac:dyDescent="0.2">
      <c r="A56" s="36"/>
      <c r="B56" s="45" t="s">
        <v>659</v>
      </c>
      <c r="C56" s="14"/>
      <c r="D56" s="35"/>
      <c r="E56" s="14"/>
      <c r="F56" s="35"/>
      <c r="G56" s="14"/>
      <c r="H56" s="35"/>
      <c r="I56" s="14"/>
      <c r="J56" s="35"/>
      <c r="K56" s="14"/>
      <c r="L56" s="35"/>
      <c r="M56" s="14"/>
      <c r="N56" s="35"/>
    </row>
    <row r="57" spans="1:15" x14ac:dyDescent="0.2">
      <c r="A57" s="36"/>
      <c r="B57" s="45" t="s">
        <v>660</v>
      </c>
      <c r="C57" s="14"/>
      <c r="D57" s="35"/>
      <c r="E57" s="14"/>
      <c r="F57" s="35"/>
      <c r="G57" s="14"/>
      <c r="H57" s="35"/>
      <c r="I57" s="14"/>
      <c r="J57" s="35"/>
      <c r="K57" s="14"/>
      <c r="L57" s="35"/>
      <c r="M57" s="14"/>
      <c r="N57" s="35"/>
      <c r="O57" s="14"/>
    </row>
    <row r="58" spans="1:15" x14ac:dyDescent="0.2">
      <c r="A58" s="36"/>
      <c r="B58" s="45" t="s">
        <v>661</v>
      </c>
      <c r="C58" s="14"/>
      <c r="D58" s="35"/>
      <c r="E58" s="14"/>
      <c r="F58" s="35"/>
      <c r="G58" s="14"/>
      <c r="H58" s="35"/>
      <c r="I58" s="14"/>
      <c r="J58" s="35"/>
      <c r="K58" s="14"/>
      <c r="L58" s="35"/>
      <c r="M58" s="14"/>
      <c r="N58" s="35"/>
    </row>
    <row r="59" spans="1:15" ht="25.5" x14ac:dyDescent="0.2">
      <c r="A59" s="36"/>
      <c r="B59" s="45" t="s">
        <v>662</v>
      </c>
      <c r="C59" s="14"/>
      <c r="D59" s="35"/>
      <c r="E59" s="14"/>
      <c r="F59" s="35"/>
      <c r="G59" s="14"/>
      <c r="H59" s="35"/>
      <c r="I59" s="14"/>
      <c r="J59" s="35"/>
      <c r="K59" s="14"/>
      <c r="L59" s="35"/>
      <c r="M59" s="14"/>
      <c r="N59" s="35"/>
      <c r="O59" s="14"/>
    </row>
    <row r="60" spans="1:15" x14ac:dyDescent="0.2">
      <c r="A60" s="36"/>
      <c r="B60" s="44" t="s">
        <v>123</v>
      </c>
      <c r="C60" s="15"/>
      <c r="D60" s="41">
        <f>D3+D6+D9+D15+D23+D35+D44+D54</f>
        <v>0</v>
      </c>
      <c r="E60" s="15"/>
      <c r="F60" s="41">
        <f>F3+F6+F9+F15+F23+F35+F44+F54</f>
        <v>0</v>
      </c>
      <c r="G60" s="15"/>
      <c r="H60" s="41">
        <f>H3+H6+H9+H15+H23+H35+H44+H54</f>
        <v>0</v>
      </c>
      <c r="I60" s="15"/>
      <c r="J60" s="41">
        <f>J3+J6+J9+J15+J23+J35+J44+J54</f>
        <v>0</v>
      </c>
      <c r="K60" s="15"/>
      <c r="L60" s="41">
        <f>L3+L6+L9+L15+L23+L35+L44+L54</f>
        <v>0</v>
      </c>
      <c r="M60" s="15"/>
      <c r="N60" s="41">
        <f>N3+N6+N9+N15+N23+N35+N44+N54</f>
        <v>0</v>
      </c>
      <c r="O60" s="14"/>
    </row>
    <row r="61" spans="1:15" x14ac:dyDescent="0.2">
      <c r="A61" s="36"/>
      <c r="B61" s="44" t="s">
        <v>124</v>
      </c>
      <c r="C61" s="15"/>
      <c r="D61" s="41">
        <f>D60/(COUNTIF(D3:D59,"&gt;0")+0.00000001)</f>
        <v>0</v>
      </c>
      <c r="E61" s="15"/>
      <c r="F61" s="41">
        <f>F60/(COUNTIF(F3:F59,"&gt;0")+0.00000001)</f>
        <v>0</v>
      </c>
      <c r="G61" s="15"/>
      <c r="H61" s="41">
        <f>H60/(COUNTIF(H3:H59,"&gt;0")+0.00000001)</f>
        <v>0</v>
      </c>
      <c r="I61" s="15"/>
      <c r="J61" s="41">
        <f>J60/(COUNTIF(J3:J59,"&gt;0")+0.00000001)</f>
        <v>0</v>
      </c>
      <c r="K61" s="15"/>
      <c r="L61" s="41">
        <f>L60/(COUNTIF(L3:L59,"&gt;0")+0.00000001)</f>
        <v>0</v>
      </c>
      <c r="M61" s="15"/>
      <c r="N61" s="41">
        <f>N60/(COUNTIF(N3:N59,"&gt;0")+0.00000001)</f>
        <v>0</v>
      </c>
      <c r="O61" s="14"/>
    </row>
    <row r="62" spans="1:15" x14ac:dyDescent="0.2">
      <c r="A62" s="36"/>
      <c r="B62" s="44" t="s">
        <v>125</v>
      </c>
      <c r="C62" s="15"/>
      <c r="D62" s="41">
        <f>D61/5*100</f>
        <v>0</v>
      </c>
      <c r="E62" s="15"/>
      <c r="F62" s="41">
        <f>F61/5*100</f>
        <v>0</v>
      </c>
      <c r="G62" s="15"/>
      <c r="H62" s="41">
        <f>H61/5*100</f>
        <v>0</v>
      </c>
      <c r="I62" s="15"/>
      <c r="J62" s="41">
        <f>J61/5*100</f>
        <v>0</v>
      </c>
      <c r="K62" s="15"/>
      <c r="L62" s="41">
        <f>L61/5*100</f>
        <v>0</v>
      </c>
      <c r="M62" s="15"/>
      <c r="N62" s="41">
        <f>N61/5*100</f>
        <v>0</v>
      </c>
      <c r="O62" s="14"/>
    </row>
    <row r="63" spans="1:15" x14ac:dyDescent="0.2">
      <c r="A63" s="49" t="s">
        <v>55</v>
      </c>
      <c r="B63" s="45"/>
      <c r="C63" s="36"/>
      <c r="D63" s="36"/>
      <c r="E63" s="36"/>
      <c r="F63" s="36"/>
      <c r="G63" s="36"/>
      <c r="H63" s="36"/>
      <c r="I63" s="36"/>
      <c r="J63" s="36"/>
      <c r="K63" s="36"/>
      <c r="L63" s="36"/>
      <c r="M63" s="36"/>
      <c r="N63" s="36"/>
    </row>
    <row r="64" spans="1:15" x14ac:dyDescent="0.2">
      <c r="A64" s="36" t="s">
        <v>103</v>
      </c>
      <c r="B64" s="45"/>
      <c r="C64" s="36"/>
      <c r="D64" s="36"/>
      <c r="E64" s="36"/>
      <c r="F64" s="36"/>
      <c r="G64" s="36"/>
      <c r="H64" s="36"/>
      <c r="I64" s="36"/>
      <c r="J64" s="36"/>
      <c r="K64" s="36"/>
      <c r="L64" s="36"/>
      <c r="M64" s="36"/>
      <c r="N64" s="36"/>
    </row>
    <row r="65" spans="1:15" x14ac:dyDescent="0.2">
      <c r="A65" s="36" t="s">
        <v>56</v>
      </c>
      <c r="B65" s="45"/>
      <c r="C65" s="36"/>
      <c r="D65" s="36"/>
      <c r="E65" s="36"/>
      <c r="F65" s="36"/>
      <c r="G65" s="36"/>
      <c r="H65" s="36"/>
      <c r="I65" s="36"/>
      <c r="J65" s="36"/>
      <c r="K65" s="36"/>
      <c r="L65" s="36"/>
      <c r="M65" s="36"/>
      <c r="N65" s="36"/>
    </row>
    <row r="66" spans="1:15" x14ac:dyDescent="0.2">
      <c r="A66" s="36" t="s">
        <v>57</v>
      </c>
      <c r="B66" s="45"/>
      <c r="C66" s="36"/>
      <c r="D66" s="36"/>
      <c r="E66" s="36"/>
      <c r="F66" s="36"/>
      <c r="G66" s="36"/>
      <c r="H66" s="36"/>
      <c r="I66" s="36"/>
      <c r="J66" s="36"/>
      <c r="K66" s="36"/>
      <c r="L66" s="36"/>
      <c r="M66" s="36"/>
      <c r="N66" s="36"/>
    </row>
    <row r="67" spans="1:15" x14ac:dyDescent="0.2">
      <c r="A67" s="36" t="s">
        <v>58</v>
      </c>
      <c r="B67" s="45"/>
      <c r="C67" s="36"/>
      <c r="D67" s="36"/>
      <c r="E67" s="36"/>
      <c r="F67" s="36"/>
      <c r="G67" s="36"/>
      <c r="H67" s="36"/>
      <c r="I67" s="36"/>
      <c r="J67" s="36"/>
      <c r="K67" s="36"/>
      <c r="L67" s="36"/>
      <c r="M67" s="36"/>
      <c r="N67" s="36"/>
    </row>
    <row r="68" spans="1:15" x14ac:dyDescent="0.2">
      <c r="A68" s="36" t="s">
        <v>59</v>
      </c>
      <c r="B68" s="45"/>
      <c r="C68" s="36"/>
      <c r="D68" s="36"/>
      <c r="E68" s="36"/>
      <c r="F68" s="36"/>
      <c r="G68" s="36"/>
      <c r="H68" s="36"/>
      <c r="I68" s="36"/>
      <c r="J68" s="36"/>
      <c r="K68" s="36"/>
      <c r="L68" s="36"/>
      <c r="M68" s="36"/>
      <c r="N68" s="36"/>
    </row>
    <row r="69" spans="1:15" x14ac:dyDescent="0.2">
      <c r="A69" s="36" t="s">
        <v>60</v>
      </c>
      <c r="B69" s="45"/>
      <c r="C69" s="36"/>
      <c r="D69" s="36"/>
      <c r="E69" s="36"/>
      <c r="F69" s="36"/>
      <c r="G69" s="36"/>
      <c r="H69" s="36"/>
      <c r="I69" s="36"/>
      <c r="J69" s="36"/>
      <c r="K69" s="36"/>
      <c r="L69" s="36"/>
      <c r="M69" s="36"/>
      <c r="N69" s="36"/>
    </row>
    <row r="70" spans="1:15" x14ac:dyDescent="0.2">
      <c r="A70" s="49" t="s">
        <v>117</v>
      </c>
      <c r="B70" s="45"/>
      <c r="C70" s="98" t="str">
        <f>Front!H1</f>
        <v>Date</v>
      </c>
      <c r="D70" s="99"/>
      <c r="E70" s="98" t="str">
        <f>Front!I1</f>
        <v>Date</v>
      </c>
      <c r="F70" s="99"/>
      <c r="G70" s="98" t="str">
        <f>Front!J1</f>
        <v>Date</v>
      </c>
      <c r="H70" s="99"/>
      <c r="I70" s="98" t="str">
        <f>Front!K1</f>
        <v>Date</v>
      </c>
      <c r="J70" s="99"/>
      <c r="K70" s="98" t="str">
        <f>Front!L1</f>
        <v>Date</v>
      </c>
      <c r="L70" s="99"/>
      <c r="M70" s="98" t="str">
        <f>Front!M1</f>
        <v>Date</v>
      </c>
      <c r="N70" s="99"/>
      <c r="O70" s="18" t="s">
        <v>97</v>
      </c>
    </row>
    <row r="71" spans="1:15" ht="27" customHeight="1" x14ac:dyDescent="0.2">
      <c r="A71" s="36"/>
      <c r="B71" s="45"/>
      <c r="C71" s="51" t="s">
        <v>27</v>
      </c>
      <c r="D71" s="39" t="s">
        <v>28</v>
      </c>
      <c r="E71" s="51" t="s">
        <v>27</v>
      </c>
      <c r="F71" s="39" t="s">
        <v>28</v>
      </c>
      <c r="G71" s="51" t="s">
        <v>27</v>
      </c>
      <c r="H71" s="39" t="s">
        <v>28</v>
      </c>
      <c r="I71" s="51" t="s">
        <v>27</v>
      </c>
      <c r="J71" s="39" t="s">
        <v>28</v>
      </c>
      <c r="K71" s="51" t="s">
        <v>27</v>
      </c>
      <c r="L71" s="39" t="s">
        <v>28</v>
      </c>
      <c r="M71" s="51" t="s">
        <v>27</v>
      </c>
      <c r="N71" s="39" t="s">
        <v>28</v>
      </c>
      <c r="O71" s="14"/>
    </row>
    <row r="72" spans="1:15" x14ac:dyDescent="0.2">
      <c r="A72" s="36" t="s">
        <v>42</v>
      </c>
      <c r="B72" s="45"/>
      <c r="C72" s="13"/>
      <c r="D72" s="40">
        <f>SUM(C73:C74)/(COUNTIF(C73:C74,"&gt;0")+0.00000001)</f>
        <v>0</v>
      </c>
      <c r="E72" s="13"/>
      <c r="F72" s="40">
        <f>SUM(E73:E74)/(COUNTIF(E73:E74,"&gt;0")+0.00000001)</f>
        <v>0</v>
      </c>
      <c r="G72" s="13"/>
      <c r="H72" s="40">
        <f>SUM(G73:G74)/(COUNTIF(G73:G74,"&gt;0")+0.00000001)</f>
        <v>0</v>
      </c>
      <c r="I72" s="13"/>
      <c r="J72" s="40">
        <f>SUM(I73:I74)/(COUNTIF(I73:I74,"&gt;0")+0.00000001)</f>
        <v>0</v>
      </c>
      <c r="K72" s="13"/>
      <c r="L72" s="40">
        <f>SUM(K73:K74)/(COUNTIF(K73:K74,"&gt;0")+0.00000001)</f>
        <v>0</v>
      </c>
      <c r="M72" s="13"/>
      <c r="N72" s="40">
        <f>SUM(M73:M74)/(COUNTIF(M73:M74,"&gt;0")+0.00000001)</f>
        <v>0</v>
      </c>
      <c r="O72" s="14"/>
    </row>
    <row r="73" spans="1:15" ht="38.25" x14ac:dyDescent="0.2">
      <c r="A73" s="36"/>
      <c r="B73" s="45" t="s">
        <v>620</v>
      </c>
      <c r="C73" s="14"/>
      <c r="D73" s="35"/>
      <c r="E73" s="14"/>
      <c r="F73" s="35"/>
      <c r="G73" s="14"/>
      <c r="H73" s="35"/>
      <c r="I73" s="14"/>
      <c r="J73" s="35"/>
      <c r="K73" s="14"/>
      <c r="L73" s="35"/>
      <c r="M73" s="14"/>
      <c r="N73" s="35"/>
      <c r="O73" s="14"/>
    </row>
    <row r="74" spans="1:15" ht="38.25" x14ac:dyDescent="0.2">
      <c r="A74" s="36"/>
      <c r="B74" s="45" t="s">
        <v>621</v>
      </c>
      <c r="C74" s="14"/>
      <c r="D74" s="35"/>
      <c r="E74" s="14"/>
      <c r="F74" s="35"/>
      <c r="G74" s="14"/>
      <c r="H74" s="35"/>
      <c r="I74" s="14"/>
      <c r="J74" s="35"/>
      <c r="K74" s="14"/>
      <c r="L74" s="35"/>
      <c r="M74" s="14"/>
      <c r="N74" s="35"/>
      <c r="O74" s="14"/>
    </row>
    <row r="75" spans="1:15" x14ac:dyDescent="0.2">
      <c r="A75" s="36" t="s">
        <v>43</v>
      </c>
      <c r="B75" s="45"/>
      <c r="C75" s="13"/>
      <c r="D75" s="40">
        <f>SUM(C76:C77)/(COUNTIF(C76:C77,"&gt;0")+0.00000001)</f>
        <v>0</v>
      </c>
      <c r="E75" s="13"/>
      <c r="F75" s="40">
        <f>SUM(E76:E77)/(COUNTIF(E76:E77,"&gt;0")+0.00000001)</f>
        <v>0</v>
      </c>
      <c r="G75" s="13"/>
      <c r="H75" s="40">
        <f>SUM(G76:G77)/(COUNTIF(G76:G77,"&gt;0")+0.00000001)</f>
        <v>0</v>
      </c>
      <c r="I75" s="13"/>
      <c r="J75" s="40">
        <f>SUM(I76:I77)/(COUNTIF(I76:I77,"&gt;0")+0.00000001)</f>
        <v>0</v>
      </c>
      <c r="K75" s="13"/>
      <c r="L75" s="40">
        <f>SUM(K76:K77)/(COUNTIF(K76:K77,"&gt;0")+0.00000001)</f>
        <v>0</v>
      </c>
      <c r="M75" s="13"/>
      <c r="N75" s="40">
        <f>SUM(M76:M77)/(COUNTIF(M76:M77,"&gt;0")+0.00000001)</f>
        <v>0</v>
      </c>
      <c r="O75" s="14"/>
    </row>
    <row r="76" spans="1:15" ht="38.25" x14ac:dyDescent="0.2">
      <c r="A76" s="36"/>
      <c r="B76" s="45" t="s">
        <v>622</v>
      </c>
      <c r="C76" s="14"/>
      <c r="D76" s="35"/>
      <c r="E76" s="14"/>
      <c r="F76" s="35"/>
      <c r="G76" s="14"/>
      <c r="H76" s="35"/>
      <c r="I76" s="14"/>
      <c r="J76" s="35"/>
      <c r="K76" s="14"/>
      <c r="L76" s="35"/>
      <c r="M76" s="14"/>
      <c r="N76" s="35"/>
      <c r="O76" s="14"/>
    </row>
    <row r="77" spans="1:15" ht="38.25" x14ac:dyDescent="0.2">
      <c r="A77" s="36"/>
      <c r="B77" s="45" t="s">
        <v>623</v>
      </c>
      <c r="C77" s="14"/>
      <c r="D77" s="35"/>
      <c r="E77" s="14"/>
      <c r="F77" s="35"/>
      <c r="G77" s="14"/>
      <c r="H77" s="35"/>
      <c r="I77" s="14"/>
      <c r="J77" s="35"/>
      <c r="K77" s="14"/>
      <c r="L77" s="35"/>
      <c r="M77" s="14"/>
      <c r="N77" s="35"/>
      <c r="O77" s="14"/>
    </row>
    <row r="78" spans="1:15" x14ac:dyDescent="0.2">
      <c r="A78" s="36" t="s">
        <v>44</v>
      </c>
      <c r="B78" s="45"/>
      <c r="C78" s="13"/>
      <c r="D78" s="40">
        <f>SUM(C79:C83)/(COUNTIF(C79:C83,"&gt;0")+0.00000001)</f>
        <v>0</v>
      </c>
      <c r="E78" s="13"/>
      <c r="F78" s="40">
        <f>SUM(E79:E83)/(COUNTIF(E79:E83,"&gt;0")+0.00000001)</f>
        <v>0</v>
      </c>
      <c r="G78" s="13"/>
      <c r="H78" s="40">
        <f>SUM(G79:G83)/(COUNTIF(G79:G83,"&gt;0")+0.00000001)</f>
        <v>0</v>
      </c>
      <c r="I78" s="13"/>
      <c r="J78" s="40">
        <f>SUM(I79:I83)/(COUNTIF(I79:I83,"&gt;0")+0.00000001)</f>
        <v>0</v>
      </c>
      <c r="K78" s="13"/>
      <c r="L78" s="40">
        <f>SUM(K79:K83)/(COUNTIF(K79:K83,"&gt;0")+0.00000001)</f>
        <v>0</v>
      </c>
      <c r="M78" s="13"/>
      <c r="N78" s="40">
        <f>SUM(M79:M83)/(COUNTIF(M79:M83,"&gt;0")+0.00000001)</f>
        <v>0</v>
      </c>
      <c r="O78" s="14"/>
    </row>
    <row r="79" spans="1:15" x14ac:dyDescent="0.2">
      <c r="A79" s="36"/>
      <c r="B79" s="45" t="s">
        <v>624</v>
      </c>
      <c r="C79" s="14"/>
      <c r="D79" s="35"/>
      <c r="E79" s="14"/>
      <c r="F79" s="35"/>
      <c r="G79" s="14"/>
      <c r="H79" s="35"/>
      <c r="I79" s="14"/>
      <c r="J79" s="35"/>
      <c r="K79" s="14"/>
      <c r="L79" s="35"/>
      <c r="M79" s="14"/>
      <c r="N79" s="35"/>
      <c r="O79" s="14"/>
    </row>
    <row r="80" spans="1:15" ht="76.5" x14ac:dyDescent="0.2">
      <c r="A80" s="36"/>
      <c r="B80" s="45" t="s">
        <v>625</v>
      </c>
      <c r="C80" s="14"/>
      <c r="D80" s="35"/>
      <c r="E80" s="14"/>
      <c r="F80" s="35"/>
      <c r="G80" s="14"/>
      <c r="H80" s="35"/>
      <c r="I80" s="14"/>
      <c r="J80" s="35"/>
      <c r="K80" s="14"/>
      <c r="L80" s="35"/>
      <c r="M80" s="14"/>
      <c r="N80" s="35"/>
      <c r="O80" s="14"/>
    </row>
    <row r="81" spans="1:15" ht="38.25" x14ac:dyDescent="0.2">
      <c r="A81" s="36"/>
      <c r="B81" s="45" t="s">
        <v>626</v>
      </c>
      <c r="C81" s="14"/>
      <c r="D81" s="35"/>
      <c r="E81" s="14"/>
      <c r="F81" s="35"/>
      <c r="G81" s="14"/>
      <c r="H81" s="35"/>
      <c r="I81" s="14"/>
      <c r="J81" s="35"/>
      <c r="K81" s="14"/>
      <c r="L81" s="35"/>
      <c r="M81" s="14"/>
      <c r="N81" s="35"/>
      <c r="O81" s="14"/>
    </row>
    <row r="82" spans="1:15" ht="38.25" x14ac:dyDescent="0.2">
      <c r="A82" s="36"/>
      <c r="B82" s="45" t="s">
        <v>627</v>
      </c>
      <c r="C82" s="14"/>
      <c r="D82" s="35"/>
      <c r="E82" s="14"/>
      <c r="F82" s="35"/>
      <c r="G82" s="14"/>
      <c r="H82" s="35"/>
      <c r="I82" s="14"/>
      <c r="J82" s="35"/>
      <c r="K82" s="14"/>
      <c r="L82" s="35"/>
      <c r="M82" s="14"/>
      <c r="N82" s="35"/>
      <c r="O82" s="14"/>
    </row>
    <row r="83" spans="1:15" ht="102" x14ac:dyDescent="0.2">
      <c r="A83" s="36"/>
      <c r="B83" s="45" t="s">
        <v>663</v>
      </c>
      <c r="C83" s="14"/>
      <c r="D83" s="35"/>
      <c r="E83" s="14"/>
      <c r="F83" s="35"/>
      <c r="G83" s="14"/>
      <c r="H83" s="35"/>
      <c r="I83" s="14"/>
      <c r="J83" s="35"/>
      <c r="K83" s="14"/>
      <c r="L83" s="35"/>
      <c r="M83" s="14"/>
      <c r="N83" s="35"/>
      <c r="O83" s="14"/>
    </row>
    <row r="84" spans="1:15" x14ac:dyDescent="0.2">
      <c r="A84" s="36" t="s">
        <v>114</v>
      </c>
      <c r="B84" s="45"/>
      <c r="C84" s="13"/>
      <c r="D84" s="40">
        <f>SUM(C85:C91)/(COUNTIF(C85:C91,"&gt;0")+0.00000001)</f>
        <v>0</v>
      </c>
      <c r="E84" s="13"/>
      <c r="F84" s="40">
        <f>SUM(E85:E91)/(COUNTIF(E85:E91,"&gt;0")+0.00000001)</f>
        <v>0</v>
      </c>
      <c r="G84" s="13"/>
      <c r="H84" s="40">
        <f>SUM(G85:G91)/(COUNTIF(G85:G91,"&gt;0")+0.00000001)</f>
        <v>0</v>
      </c>
      <c r="I84" s="13"/>
      <c r="J84" s="40">
        <f>SUM(I85:I91)/(COUNTIF(I85:I91,"&gt;0")+0.00000001)</f>
        <v>0</v>
      </c>
      <c r="K84" s="13"/>
      <c r="L84" s="40">
        <f>SUM(K85:K91)/(COUNTIF(K85:K91,"&gt;0")+0.00000001)</f>
        <v>0</v>
      </c>
      <c r="M84" s="13"/>
      <c r="N84" s="40">
        <f>SUM(M85:M91)/(COUNTIF(M85:M91,"&gt;0")+0.00000001)</f>
        <v>0</v>
      </c>
    </row>
    <row r="85" spans="1:15" x14ac:dyDescent="0.2">
      <c r="A85" s="36"/>
      <c r="B85" s="45" t="s">
        <v>628</v>
      </c>
      <c r="C85" s="14"/>
      <c r="D85" s="35"/>
      <c r="E85" s="14"/>
      <c r="F85" s="35"/>
      <c r="G85" s="14"/>
      <c r="H85" s="35"/>
      <c r="I85" s="14"/>
      <c r="J85" s="35"/>
      <c r="K85" s="14"/>
      <c r="L85" s="35"/>
      <c r="M85" s="14"/>
      <c r="N85" s="35"/>
    </row>
    <row r="86" spans="1:15" x14ac:dyDescent="0.2">
      <c r="A86" s="36"/>
      <c r="B86" s="45" t="s">
        <v>629</v>
      </c>
      <c r="C86" s="14"/>
      <c r="D86" s="35"/>
      <c r="E86" s="14"/>
      <c r="F86" s="35"/>
      <c r="G86" s="14"/>
      <c r="H86" s="35"/>
      <c r="I86" s="14"/>
      <c r="J86" s="35"/>
      <c r="K86" s="14"/>
      <c r="L86" s="35"/>
      <c r="M86" s="14"/>
      <c r="N86" s="35"/>
    </row>
    <row r="87" spans="1:15" x14ac:dyDescent="0.2">
      <c r="A87" s="36"/>
      <c r="B87" s="45" t="s">
        <v>630</v>
      </c>
      <c r="C87" s="14"/>
      <c r="D87" s="35"/>
      <c r="E87" s="14"/>
      <c r="F87" s="35"/>
      <c r="G87" s="14"/>
      <c r="H87" s="35"/>
      <c r="I87" s="14"/>
      <c r="J87" s="35"/>
      <c r="K87" s="14"/>
      <c r="L87" s="35"/>
      <c r="M87" s="14"/>
      <c r="N87" s="35"/>
    </row>
    <row r="88" spans="1:15" x14ac:dyDescent="0.2">
      <c r="A88" s="36"/>
      <c r="B88" s="45" t="s">
        <v>631</v>
      </c>
      <c r="C88" s="14"/>
      <c r="D88" s="35"/>
      <c r="E88" s="14"/>
      <c r="F88" s="35"/>
      <c r="G88" s="14"/>
      <c r="H88" s="35"/>
      <c r="I88" s="14"/>
      <c r="J88" s="35"/>
      <c r="K88" s="14"/>
      <c r="L88" s="35"/>
      <c r="M88" s="14"/>
      <c r="N88" s="35"/>
    </row>
    <row r="89" spans="1:15" ht="25.5" x14ac:dyDescent="0.2">
      <c r="A89" s="36"/>
      <c r="B89" s="45" t="s">
        <v>632</v>
      </c>
      <c r="C89" s="14"/>
      <c r="D89" s="35"/>
      <c r="E89" s="14"/>
      <c r="F89" s="35"/>
      <c r="G89" s="14"/>
      <c r="H89" s="35"/>
      <c r="I89" s="14"/>
      <c r="J89" s="35"/>
      <c r="K89" s="14"/>
      <c r="L89" s="35"/>
      <c r="M89" s="14"/>
      <c r="N89" s="35"/>
      <c r="O89" s="14"/>
    </row>
    <row r="90" spans="1:15" ht="102" customHeight="1" x14ac:dyDescent="0.2">
      <c r="A90" s="36"/>
      <c r="B90" s="45" t="s">
        <v>734</v>
      </c>
      <c r="C90" s="14"/>
      <c r="D90" s="35"/>
      <c r="E90" s="14"/>
      <c r="F90" s="35"/>
      <c r="G90" s="14"/>
      <c r="H90" s="35"/>
      <c r="I90" s="14"/>
      <c r="J90" s="35"/>
      <c r="K90" s="14"/>
      <c r="L90" s="35"/>
      <c r="M90" s="14"/>
      <c r="N90" s="35"/>
    </row>
    <row r="91" spans="1:15" ht="78.75" customHeight="1" x14ac:dyDescent="0.2">
      <c r="A91" s="36"/>
      <c r="B91" s="45" t="s">
        <v>735</v>
      </c>
      <c r="C91" s="14"/>
      <c r="D91" s="35"/>
      <c r="E91" s="14"/>
      <c r="F91" s="35"/>
      <c r="G91" s="14"/>
      <c r="H91" s="35"/>
      <c r="I91" s="14"/>
      <c r="J91" s="35"/>
      <c r="K91" s="14"/>
      <c r="L91" s="35"/>
      <c r="M91" s="14"/>
      <c r="N91" s="35"/>
      <c r="O91" s="14"/>
    </row>
    <row r="92" spans="1:15" x14ac:dyDescent="0.2">
      <c r="A92" s="36" t="s">
        <v>115</v>
      </c>
      <c r="B92" s="45"/>
      <c r="C92" s="13"/>
      <c r="D92" s="40">
        <f>SUM(C93:C103)/(COUNTIF(C93:C103,"&gt;0")+0.00000001)</f>
        <v>0</v>
      </c>
      <c r="E92" s="13"/>
      <c r="F92" s="40">
        <f>SUM(E93:E103)/(COUNTIF(E93:E103,"&gt;0")+0.00000001)</f>
        <v>0</v>
      </c>
      <c r="G92" s="13"/>
      <c r="H92" s="40">
        <f>SUM(G93:G103)/(COUNTIF(G93:G103,"&gt;0")+0.00000001)</f>
        <v>0</v>
      </c>
      <c r="I92" s="13"/>
      <c r="J92" s="40">
        <f>SUM(I93:I103)/(COUNTIF(I93:I103,"&gt;0")+0.00000001)</f>
        <v>0</v>
      </c>
      <c r="K92" s="13"/>
      <c r="L92" s="40">
        <f>SUM(K93:K103)/(COUNTIF(K93:K103,"&gt;0")+0.00000001)</f>
        <v>0</v>
      </c>
      <c r="M92" s="13"/>
      <c r="N92" s="40">
        <f>SUM(M93:M103)/(COUNTIF(M93:M103,"&gt;0")+0.00000001)</f>
        <v>0</v>
      </c>
      <c r="O92" s="14"/>
    </row>
    <row r="93" spans="1:15" x14ac:dyDescent="0.2">
      <c r="A93" s="36"/>
      <c r="B93" s="45" t="s">
        <v>633</v>
      </c>
      <c r="C93" s="14"/>
      <c r="D93" s="35"/>
      <c r="E93" s="14"/>
      <c r="F93" s="35"/>
      <c r="G93" s="14"/>
      <c r="H93" s="35"/>
      <c r="I93" s="14"/>
      <c r="J93" s="35"/>
      <c r="K93" s="14"/>
      <c r="L93" s="35"/>
      <c r="M93" s="14"/>
      <c r="N93" s="35"/>
      <c r="O93" s="14"/>
    </row>
    <row r="94" spans="1:15" ht="38.25" x14ac:dyDescent="0.2">
      <c r="A94" s="36"/>
      <c r="B94" s="45" t="s">
        <v>634</v>
      </c>
      <c r="C94" s="14"/>
      <c r="D94" s="35"/>
      <c r="E94" s="14"/>
      <c r="F94" s="35"/>
      <c r="G94" s="14"/>
      <c r="H94" s="35"/>
      <c r="I94" s="14"/>
      <c r="J94" s="35"/>
      <c r="K94" s="14"/>
      <c r="L94" s="35"/>
      <c r="M94" s="14"/>
      <c r="N94" s="35"/>
      <c r="O94" s="14"/>
    </row>
    <row r="95" spans="1:15" ht="25.5" x14ac:dyDescent="0.2">
      <c r="A95" s="36"/>
      <c r="B95" s="45" t="s">
        <v>635</v>
      </c>
      <c r="C95" s="14"/>
      <c r="D95" s="35"/>
      <c r="E95" s="14"/>
      <c r="F95" s="35"/>
      <c r="G95" s="14"/>
      <c r="H95" s="35"/>
      <c r="I95" s="14"/>
      <c r="J95" s="35"/>
      <c r="K95" s="14"/>
      <c r="L95" s="35"/>
      <c r="M95" s="14"/>
      <c r="N95" s="35"/>
      <c r="O95" s="14"/>
    </row>
    <row r="96" spans="1:15" x14ac:dyDescent="0.2">
      <c r="A96" s="36"/>
      <c r="B96" s="45" t="s">
        <v>636</v>
      </c>
      <c r="C96" s="14"/>
      <c r="D96" s="35"/>
      <c r="E96" s="14"/>
      <c r="F96" s="35"/>
      <c r="G96" s="14"/>
      <c r="H96" s="35"/>
      <c r="I96" s="14"/>
      <c r="J96" s="35"/>
      <c r="K96" s="14"/>
      <c r="L96" s="35"/>
      <c r="M96" s="14"/>
      <c r="N96" s="35"/>
      <c r="O96" s="14"/>
    </row>
    <row r="97" spans="1:15" x14ac:dyDescent="0.2">
      <c r="A97" s="36"/>
      <c r="B97" s="45" t="s">
        <v>631</v>
      </c>
      <c r="C97" s="14"/>
      <c r="D97" s="35"/>
      <c r="E97" s="14"/>
      <c r="F97" s="35"/>
      <c r="G97" s="14"/>
      <c r="H97" s="35"/>
      <c r="I97" s="14"/>
      <c r="J97" s="35"/>
      <c r="K97" s="14"/>
      <c r="L97" s="35"/>
      <c r="M97" s="14"/>
      <c r="N97" s="35"/>
      <c r="O97" s="14"/>
    </row>
    <row r="98" spans="1:15" x14ac:dyDescent="0.2">
      <c r="A98" s="36"/>
      <c r="B98" s="45" t="s">
        <v>637</v>
      </c>
      <c r="C98" s="14"/>
      <c r="D98" s="35"/>
      <c r="E98" s="14"/>
      <c r="F98" s="35"/>
      <c r="G98" s="14"/>
      <c r="H98" s="35"/>
      <c r="I98" s="14"/>
      <c r="J98" s="35"/>
      <c r="K98" s="14"/>
      <c r="L98" s="35"/>
      <c r="M98" s="14"/>
      <c r="N98" s="35"/>
      <c r="O98" s="14"/>
    </row>
    <row r="99" spans="1:15" ht="25.5" x14ac:dyDescent="0.2">
      <c r="A99" s="36"/>
      <c r="B99" s="45" t="s">
        <v>638</v>
      </c>
      <c r="C99" s="14"/>
      <c r="D99" s="35"/>
      <c r="E99" s="14"/>
      <c r="F99" s="35"/>
      <c r="G99" s="14"/>
      <c r="H99" s="35"/>
      <c r="I99" s="14"/>
      <c r="J99" s="35"/>
      <c r="K99" s="14"/>
      <c r="L99" s="35"/>
      <c r="M99" s="14"/>
      <c r="N99" s="35"/>
      <c r="O99" s="14"/>
    </row>
    <row r="100" spans="1:15" x14ac:dyDescent="0.2">
      <c r="A100" s="36"/>
      <c r="B100" s="45" t="s">
        <v>639</v>
      </c>
      <c r="C100" s="14"/>
      <c r="D100" s="35"/>
      <c r="E100" s="14"/>
      <c r="F100" s="35"/>
      <c r="G100" s="14"/>
      <c r="H100" s="35"/>
      <c r="I100" s="14"/>
      <c r="J100" s="35"/>
      <c r="K100" s="14"/>
      <c r="L100" s="35"/>
      <c r="M100" s="14"/>
      <c r="N100" s="35"/>
      <c r="O100" s="14"/>
    </row>
    <row r="101" spans="1:15" ht="25.5" x14ac:dyDescent="0.2">
      <c r="A101" s="36"/>
      <c r="B101" s="45" t="s">
        <v>640</v>
      </c>
      <c r="C101" s="14"/>
      <c r="D101" s="35"/>
      <c r="E101" s="14"/>
      <c r="F101" s="35"/>
      <c r="G101" s="14"/>
      <c r="H101" s="35"/>
      <c r="I101" s="14"/>
      <c r="J101" s="35"/>
      <c r="K101" s="14"/>
      <c r="L101" s="35"/>
      <c r="M101" s="14"/>
      <c r="N101" s="35"/>
      <c r="O101" s="14"/>
    </row>
    <row r="102" spans="1:15" ht="38.25" x14ac:dyDescent="0.2">
      <c r="A102" s="36"/>
      <c r="B102" s="45" t="s">
        <v>641</v>
      </c>
      <c r="C102" s="14"/>
      <c r="D102" s="35"/>
      <c r="E102" s="14"/>
      <c r="F102" s="35"/>
      <c r="G102" s="14"/>
      <c r="H102" s="35"/>
      <c r="I102" s="14"/>
      <c r="J102" s="35"/>
      <c r="K102" s="14"/>
      <c r="L102" s="35"/>
      <c r="M102" s="14"/>
      <c r="N102" s="35"/>
      <c r="O102" s="14"/>
    </row>
    <row r="103" spans="1:15" ht="12.75" customHeight="1" x14ac:dyDescent="0.2">
      <c r="A103" s="36"/>
      <c r="B103" s="45" t="s">
        <v>642</v>
      </c>
      <c r="C103" s="14"/>
      <c r="D103" s="35"/>
      <c r="E103" s="14"/>
      <c r="F103" s="35"/>
      <c r="G103" s="14"/>
      <c r="H103" s="35"/>
      <c r="I103" s="14"/>
      <c r="J103" s="35"/>
      <c r="K103" s="14"/>
      <c r="L103" s="35"/>
      <c r="M103" s="14"/>
      <c r="N103" s="35"/>
      <c r="O103" s="14"/>
    </row>
    <row r="104" spans="1:15" x14ac:dyDescent="0.2">
      <c r="A104" s="36" t="s">
        <v>45</v>
      </c>
      <c r="B104" s="45"/>
      <c r="C104" s="13"/>
      <c r="D104" s="40">
        <f>SUM(C105:C112)/(COUNTIF(C105:C112,"&gt;0")+0.00000001)</f>
        <v>0</v>
      </c>
      <c r="E104" s="13"/>
      <c r="F104" s="40">
        <f>SUM(E105:E112)/(COUNTIF(E105:E112,"&gt;0")+0.00000001)</f>
        <v>0</v>
      </c>
      <c r="G104" s="13"/>
      <c r="H104" s="40">
        <f>SUM(G105:G112)/(COUNTIF(G105:G112,"&gt;0")+0.00000001)</f>
        <v>0</v>
      </c>
      <c r="I104" s="13"/>
      <c r="J104" s="40">
        <f>SUM(I105:I112)/(COUNTIF(I105:I112,"&gt;0")+0.00000001)</f>
        <v>0</v>
      </c>
      <c r="K104" s="13"/>
      <c r="L104" s="40">
        <f>SUM(K105:K112)/(COUNTIF(K105:K112,"&gt;0")+0.00000001)</f>
        <v>0</v>
      </c>
      <c r="M104" s="13"/>
      <c r="N104" s="40">
        <f>SUM(M105:M112)/(COUNTIF(M105:M112,"&gt;0")+0.00000001)</f>
        <v>0</v>
      </c>
      <c r="O104" s="14"/>
    </row>
    <row r="105" spans="1:15" x14ac:dyDescent="0.2">
      <c r="A105" s="36"/>
      <c r="B105" s="45" t="s">
        <v>643</v>
      </c>
      <c r="C105" s="14"/>
      <c r="D105" s="35"/>
      <c r="E105" s="14"/>
      <c r="F105" s="35"/>
      <c r="G105" s="14"/>
      <c r="H105" s="35"/>
      <c r="I105" s="14"/>
      <c r="J105" s="35"/>
      <c r="K105" s="14"/>
      <c r="L105" s="35"/>
      <c r="M105" s="14"/>
      <c r="N105" s="35"/>
      <c r="O105" s="14"/>
    </row>
    <row r="106" spans="1:15" ht="14.25" customHeight="1" x14ac:dyDescent="0.2">
      <c r="A106" s="36"/>
      <c r="B106" s="45" t="s">
        <v>644</v>
      </c>
      <c r="C106" s="14"/>
      <c r="D106" s="35"/>
      <c r="E106" s="14"/>
      <c r="F106" s="35"/>
      <c r="G106" s="14"/>
      <c r="H106" s="35"/>
      <c r="I106" s="14"/>
      <c r="J106" s="35"/>
      <c r="K106" s="14"/>
      <c r="L106" s="35"/>
      <c r="M106" s="14"/>
      <c r="N106" s="35"/>
      <c r="O106" s="14"/>
    </row>
    <row r="107" spans="1:15" x14ac:dyDescent="0.2">
      <c r="A107" s="36"/>
      <c r="B107" s="45" t="s">
        <v>645</v>
      </c>
      <c r="C107" s="14"/>
      <c r="D107" s="35"/>
      <c r="E107" s="14"/>
      <c r="F107" s="35"/>
      <c r="G107" s="14"/>
      <c r="H107" s="35"/>
      <c r="I107" s="14"/>
      <c r="J107" s="35"/>
      <c r="K107" s="14"/>
      <c r="L107" s="35"/>
      <c r="M107" s="14"/>
      <c r="N107" s="35"/>
      <c r="O107" s="14"/>
    </row>
    <row r="108" spans="1:15" ht="25.5" x14ac:dyDescent="0.2">
      <c r="A108" s="36"/>
      <c r="B108" s="45" t="s">
        <v>646</v>
      </c>
      <c r="C108" s="14"/>
      <c r="D108" s="35"/>
      <c r="E108" s="14"/>
      <c r="F108" s="35"/>
      <c r="G108" s="14"/>
      <c r="H108" s="35"/>
      <c r="I108" s="14"/>
      <c r="J108" s="35"/>
      <c r="K108" s="14"/>
      <c r="L108" s="35"/>
      <c r="M108" s="14"/>
      <c r="N108" s="35"/>
      <c r="O108" s="14"/>
    </row>
    <row r="109" spans="1:15" ht="25.5" x14ac:dyDescent="0.2">
      <c r="A109" s="36"/>
      <c r="B109" s="45" t="s">
        <v>647</v>
      </c>
      <c r="C109" s="14"/>
      <c r="D109" s="35"/>
      <c r="E109" s="14"/>
      <c r="F109" s="35"/>
      <c r="G109" s="14"/>
      <c r="H109" s="35"/>
      <c r="I109" s="14"/>
      <c r="J109" s="35"/>
      <c r="K109" s="14"/>
      <c r="L109" s="35"/>
      <c r="M109" s="14"/>
      <c r="N109" s="35"/>
      <c r="O109" s="14"/>
    </row>
    <row r="110" spans="1:15" ht="12.75" customHeight="1" x14ac:dyDescent="0.2">
      <c r="A110" s="36"/>
      <c r="B110" s="45" t="s">
        <v>648</v>
      </c>
      <c r="C110" s="14"/>
      <c r="D110" s="35"/>
      <c r="E110" s="14"/>
      <c r="F110" s="35"/>
      <c r="G110" s="14"/>
      <c r="H110" s="35"/>
      <c r="I110" s="14"/>
      <c r="J110" s="35"/>
      <c r="K110" s="14"/>
      <c r="L110" s="35"/>
      <c r="M110" s="14"/>
      <c r="N110" s="35"/>
      <c r="O110" s="14"/>
    </row>
    <row r="111" spans="1:15" x14ac:dyDescent="0.2">
      <c r="A111" s="36"/>
      <c r="B111" s="45" t="s">
        <v>649</v>
      </c>
      <c r="C111" s="14"/>
      <c r="D111" s="35"/>
      <c r="E111" s="14"/>
      <c r="F111" s="35"/>
      <c r="G111" s="14"/>
      <c r="H111" s="35"/>
      <c r="I111" s="14"/>
      <c r="J111" s="35"/>
      <c r="K111" s="14"/>
      <c r="L111" s="35"/>
      <c r="M111" s="14"/>
      <c r="N111" s="35"/>
      <c r="O111" s="14"/>
    </row>
    <row r="112" spans="1:15" x14ac:dyDescent="0.2">
      <c r="A112" s="36"/>
      <c r="B112" s="45" t="s">
        <v>650</v>
      </c>
      <c r="C112" s="14"/>
      <c r="D112" s="35"/>
      <c r="E112" s="14"/>
      <c r="F112" s="35"/>
      <c r="G112" s="14"/>
      <c r="H112" s="35"/>
      <c r="I112" s="14"/>
      <c r="J112" s="35"/>
      <c r="K112" s="14"/>
      <c r="L112" s="35"/>
      <c r="M112" s="14"/>
      <c r="N112" s="35"/>
      <c r="O112" s="14"/>
    </row>
    <row r="113" spans="1:15" x14ac:dyDescent="0.2">
      <c r="A113" s="36" t="s">
        <v>152</v>
      </c>
      <c r="B113" s="45"/>
      <c r="C113" s="13"/>
      <c r="D113" s="40">
        <f>SUM(C114:C122)/(COUNTIF(C114:C122,"&gt;0")+0.00000001)</f>
        <v>0</v>
      </c>
      <c r="E113" s="13"/>
      <c r="F113" s="40">
        <f>SUM(E114:E122)/(COUNTIF(E114:E122,"&gt;0")+0.00000001)</f>
        <v>0</v>
      </c>
      <c r="G113" s="13"/>
      <c r="H113" s="40">
        <f>SUM(G114:G122)/(COUNTIF(G114:G122,"&gt;0")+0.00000001)</f>
        <v>0</v>
      </c>
      <c r="I113" s="13"/>
      <c r="J113" s="40">
        <f>SUM(I114:I122)/(COUNTIF(I114:I122,"&gt;0")+0.00000001)</f>
        <v>0</v>
      </c>
      <c r="K113" s="13"/>
      <c r="L113" s="40">
        <f>SUM(K114:K122)/(COUNTIF(K114:K122,"&gt;0")+0.00000001)</f>
        <v>0</v>
      </c>
      <c r="M113" s="13"/>
      <c r="N113" s="40">
        <f>SUM(M114:M122)/(COUNTIF(M114:M122,"&gt;0")+0.00000001)</f>
        <v>0</v>
      </c>
    </row>
    <row r="114" spans="1:15" x14ac:dyDescent="0.2">
      <c r="A114" s="36"/>
      <c r="B114" s="45" t="s">
        <v>651</v>
      </c>
      <c r="C114" s="14"/>
      <c r="D114" s="35"/>
      <c r="E114" s="14"/>
      <c r="F114" s="35"/>
      <c r="G114" s="14"/>
      <c r="H114" s="35"/>
      <c r="I114" s="14"/>
      <c r="J114" s="35"/>
      <c r="K114" s="14"/>
      <c r="L114" s="35"/>
      <c r="M114" s="14"/>
      <c r="N114" s="35"/>
    </row>
    <row r="115" spans="1:15" ht="38.25" x14ac:dyDescent="0.2">
      <c r="A115" s="36"/>
      <c r="B115" s="45" t="s">
        <v>652</v>
      </c>
      <c r="C115" s="14"/>
      <c r="D115" s="35"/>
      <c r="E115" s="14"/>
      <c r="F115" s="35"/>
      <c r="G115" s="14"/>
      <c r="H115" s="35"/>
      <c r="I115" s="14"/>
      <c r="J115" s="35"/>
      <c r="K115" s="14"/>
      <c r="L115" s="35"/>
      <c r="M115" s="14"/>
      <c r="N115" s="35"/>
    </row>
    <row r="116" spans="1:15" x14ac:dyDescent="0.2">
      <c r="A116" s="36"/>
      <c r="B116" s="45" t="s">
        <v>653</v>
      </c>
      <c r="C116" s="14"/>
      <c r="D116" s="35"/>
      <c r="E116" s="14"/>
      <c r="F116" s="35"/>
      <c r="G116" s="14"/>
      <c r="H116" s="35"/>
      <c r="I116" s="14"/>
      <c r="J116" s="35"/>
      <c r="K116" s="14"/>
      <c r="L116" s="35"/>
      <c r="M116" s="14"/>
      <c r="N116" s="35"/>
    </row>
    <row r="117" spans="1:15" x14ac:dyDescent="0.2">
      <c r="A117" s="36"/>
      <c r="B117" s="45" t="s">
        <v>654</v>
      </c>
      <c r="C117" s="14"/>
      <c r="D117" s="35"/>
      <c r="E117" s="14"/>
      <c r="F117" s="35"/>
      <c r="G117" s="14"/>
      <c r="H117" s="35"/>
      <c r="I117" s="14"/>
      <c r="J117" s="35"/>
      <c r="K117" s="14"/>
      <c r="L117" s="35"/>
      <c r="M117" s="14"/>
      <c r="N117" s="35"/>
    </row>
    <row r="118" spans="1:15" x14ac:dyDescent="0.2">
      <c r="A118" s="36"/>
      <c r="B118" s="45" t="s">
        <v>655</v>
      </c>
      <c r="C118" s="14"/>
      <c r="D118" s="35"/>
      <c r="E118" s="14"/>
      <c r="F118" s="35"/>
      <c r="G118" s="14"/>
      <c r="H118" s="35"/>
      <c r="I118" s="14"/>
      <c r="J118" s="35"/>
      <c r="K118" s="14"/>
      <c r="L118" s="35"/>
      <c r="M118" s="14"/>
      <c r="N118" s="35"/>
    </row>
    <row r="119" spans="1:15" x14ac:dyDescent="0.2">
      <c r="A119" s="36"/>
      <c r="B119" s="45" t="s">
        <v>656</v>
      </c>
      <c r="C119" s="14"/>
      <c r="D119" s="35"/>
      <c r="E119" s="14"/>
      <c r="F119" s="35"/>
      <c r="G119" s="14"/>
      <c r="H119" s="35"/>
      <c r="I119" s="14"/>
      <c r="J119" s="35"/>
      <c r="K119" s="14"/>
      <c r="L119" s="35"/>
      <c r="M119" s="14"/>
      <c r="N119" s="35"/>
    </row>
    <row r="120" spans="1:15" x14ac:dyDescent="0.2">
      <c r="A120" s="36"/>
      <c r="B120" s="45" t="s">
        <v>639</v>
      </c>
      <c r="C120" s="14"/>
      <c r="D120" s="35"/>
      <c r="E120" s="14"/>
      <c r="F120" s="35"/>
      <c r="G120" s="14"/>
      <c r="H120" s="35"/>
      <c r="I120" s="14"/>
      <c r="J120" s="35"/>
      <c r="K120" s="14"/>
      <c r="L120" s="35"/>
      <c r="M120" s="14"/>
      <c r="N120" s="35"/>
    </row>
    <row r="121" spans="1:15" ht="38.25" x14ac:dyDescent="0.2">
      <c r="A121" s="36"/>
      <c r="B121" s="45" t="s">
        <v>657</v>
      </c>
      <c r="C121" s="14"/>
      <c r="D121" s="35"/>
      <c r="E121" s="14"/>
      <c r="F121" s="35"/>
      <c r="G121" s="14"/>
      <c r="H121" s="35"/>
      <c r="I121" s="14"/>
      <c r="J121" s="35"/>
      <c r="K121" s="14"/>
      <c r="L121" s="35"/>
      <c r="M121" s="14"/>
      <c r="N121" s="35"/>
    </row>
    <row r="122" spans="1:15" x14ac:dyDescent="0.2">
      <c r="A122" s="36"/>
      <c r="B122" s="45" t="s">
        <v>642</v>
      </c>
      <c r="C122" s="14"/>
      <c r="D122" s="35"/>
      <c r="E122" s="14"/>
      <c r="F122" s="35"/>
      <c r="G122" s="14"/>
      <c r="H122" s="35"/>
      <c r="I122" s="14"/>
      <c r="J122" s="35"/>
      <c r="K122" s="14"/>
      <c r="L122" s="35"/>
      <c r="M122" s="14"/>
      <c r="N122" s="35"/>
    </row>
    <row r="123" spans="1:15" x14ac:dyDescent="0.2">
      <c r="A123" s="36" t="s">
        <v>153</v>
      </c>
      <c r="B123" s="45"/>
      <c r="C123" s="13"/>
      <c r="D123" s="40">
        <f>SUM(C124:C128)/(COUNTIF(C124:C128,"&gt;0")+0.00000001)</f>
        <v>0</v>
      </c>
      <c r="E123" s="13"/>
      <c r="F123" s="40">
        <f>SUM(E124:E128)/(COUNTIF(E124:E128,"&gt;0")+0.00000001)</f>
        <v>0</v>
      </c>
      <c r="G123" s="13"/>
      <c r="H123" s="40">
        <f>SUM(G124:G128)/(COUNTIF(G124:G128,"&gt;0")+0.00000001)</f>
        <v>0</v>
      </c>
      <c r="I123" s="13"/>
      <c r="J123" s="40">
        <f>SUM(I124:I128)/(COUNTIF(I124:I128,"&gt;0")+0.00000001)</f>
        <v>0</v>
      </c>
      <c r="K123" s="13"/>
      <c r="L123" s="40">
        <f>SUM(K124:K128)/(COUNTIF(K124:K128,"&gt;0")+0.00000001)</f>
        <v>0</v>
      </c>
      <c r="M123" s="13"/>
      <c r="N123" s="40">
        <f>SUM(M124:M128)/(COUNTIF(M124:M128,"&gt;0")+0.00000001)</f>
        <v>0</v>
      </c>
    </row>
    <row r="124" spans="1:15" x14ac:dyDescent="0.2">
      <c r="A124" s="36"/>
      <c r="B124" s="45" t="s">
        <v>658</v>
      </c>
      <c r="C124" s="14"/>
      <c r="D124" s="35"/>
      <c r="E124" s="14"/>
      <c r="F124" s="35"/>
      <c r="G124" s="14"/>
      <c r="H124" s="35"/>
      <c r="I124" s="14"/>
      <c r="J124" s="35"/>
      <c r="K124" s="14"/>
      <c r="L124" s="35"/>
      <c r="M124" s="14"/>
      <c r="N124" s="35"/>
    </row>
    <row r="125" spans="1:15" x14ac:dyDescent="0.2">
      <c r="A125" s="36"/>
      <c r="B125" s="45" t="s">
        <v>659</v>
      </c>
      <c r="C125" s="14"/>
      <c r="D125" s="35"/>
      <c r="E125" s="14"/>
      <c r="F125" s="35"/>
      <c r="G125" s="14"/>
      <c r="H125" s="35"/>
      <c r="I125" s="14"/>
      <c r="J125" s="35"/>
      <c r="K125" s="14"/>
      <c r="L125" s="35"/>
      <c r="M125" s="14"/>
      <c r="N125" s="35"/>
    </row>
    <row r="126" spans="1:15" x14ac:dyDescent="0.2">
      <c r="A126" s="36"/>
      <c r="B126" s="45" t="s">
        <v>660</v>
      </c>
      <c r="C126" s="14"/>
      <c r="D126" s="35"/>
      <c r="E126" s="14"/>
      <c r="F126" s="35"/>
      <c r="G126" s="14"/>
      <c r="H126" s="35"/>
      <c r="I126" s="14"/>
      <c r="J126" s="35"/>
      <c r="K126" s="14"/>
      <c r="L126" s="35"/>
      <c r="M126" s="14"/>
      <c r="N126" s="35"/>
      <c r="O126" s="14"/>
    </row>
    <row r="127" spans="1:15" x14ac:dyDescent="0.2">
      <c r="A127" s="36"/>
      <c r="B127" s="45" t="s">
        <v>661</v>
      </c>
      <c r="C127" s="14"/>
      <c r="D127" s="35"/>
      <c r="E127" s="14"/>
      <c r="F127" s="35"/>
      <c r="G127" s="14"/>
      <c r="H127" s="35"/>
      <c r="I127" s="14"/>
      <c r="J127" s="35"/>
      <c r="K127" s="14"/>
      <c r="L127" s="35"/>
      <c r="M127" s="14"/>
      <c r="N127" s="35"/>
    </row>
    <row r="128" spans="1:15" ht="25.5" x14ac:dyDescent="0.2">
      <c r="A128" s="36"/>
      <c r="B128" s="45" t="s">
        <v>662</v>
      </c>
      <c r="C128" s="14"/>
      <c r="D128" s="35"/>
      <c r="E128" s="14"/>
      <c r="F128" s="35"/>
      <c r="G128" s="14"/>
      <c r="H128" s="35"/>
      <c r="I128" s="14"/>
      <c r="J128" s="35"/>
      <c r="K128" s="14"/>
      <c r="L128" s="35"/>
      <c r="M128" s="14"/>
      <c r="N128" s="35"/>
      <c r="O128" s="14"/>
    </row>
    <row r="129" spans="1:15" x14ac:dyDescent="0.2">
      <c r="A129" s="36"/>
      <c r="B129" s="44" t="s">
        <v>123</v>
      </c>
      <c r="C129" s="15"/>
      <c r="D129" s="41">
        <f>D72+D75+D78+D84+D92+D104+D113+D123</f>
        <v>0</v>
      </c>
      <c r="E129" s="15"/>
      <c r="F129" s="41">
        <f>F72+F75+F78+F84+F92+F104+F113+F123</f>
        <v>0</v>
      </c>
      <c r="G129" s="15"/>
      <c r="H129" s="41">
        <f>H72+H75+H78+H84+H92+H104+H113+H123</f>
        <v>0</v>
      </c>
      <c r="I129" s="15"/>
      <c r="J129" s="41">
        <f>J72+J75+J78+J84+J92+J104+J113+J123</f>
        <v>0</v>
      </c>
      <c r="K129" s="15"/>
      <c r="L129" s="41">
        <f>L72+L75+L78+L84+L92+L104+L113+L123</f>
        <v>0</v>
      </c>
      <c r="M129" s="15"/>
      <c r="N129" s="41">
        <f>N72+N75+N78+N84+N92+N104+N113+N123</f>
        <v>0</v>
      </c>
      <c r="O129" s="14"/>
    </row>
    <row r="130" spans="1:15" x14ac:dyDescent="0.2">
      <c r="A130" s="36"/>
      <c r="B130" s="44" t="s">
        <v>124</v>
      </c>
      <c r="C130" s="15"/>
      <c r="D130" s="41">
        <f>D129/(COUNTIF(D72:D128,"&gt;0")+0.00000001)</f>
        <v>0</v>
      </c>
      <c r="E130" s="15"/>
      <c r="F130" s="41">
        <f>F129/(COUNTIF(F72:F128,"&gt;0")+0.00000001)</f>
        <v>0</v>
      </c>
      <c r="G130" s="15"/>
      <c r="H130" s="41">
        <f>H129/(COUNTIF(H72:H128,"&gt;0")+0.00000001)</f>
        <v>0</v>
      </c>
      <c r="I130" s="15"/>
      <c r="J130" s="41">
        <f>J129/(COUNTIF(J72:J128,"&gt;0")+0.00000001)</f>
        <v>0</v>
      </c>
      <c r="K130" s="15"/>
      <c r="L130" s="41">
        <f>L129/(COUNTIF(L72:L128,"&gt;0")+0.00000001)</f>
        <v>0</v>
      </c>
      <c r="M130" s="15"/>
      <c r="N130" s="41">
        <f>N129/(COUNTIF(N72:N128,"&gt;0")+0.00000001)</f>
        <v>0</v>
      </c>
      <c r="O130" s="14"/>
    </row>
    <row r="131" spans="1:15" x14ac:dyDescent="0.2">
      <c r="A131" s="36"/>
      <c r="B131" s="44" t="s">
        <v>125</v>
      </c>
      <c r="C131" s="15"/>
      <c r="D131" s="41">
        <f>D130/5*100</f>
        <v>0</v>
      </c>
      <c r="E131" s="15"/>
      <c r="F131" s="41">
        <f>F130/5*100</f>
        <v>0</v>
      </c>
      <c r="G131" s="15"/>
      <c r="H131" s="41">
        <f>H130/5*100</f>
        <v>0</v>
      </c>
      <c r="I131" s="15"/>
      <c r="J131" s="41">
        <f>J130/5*100</f>
        <v>0</v>
      </c>
      <c r="K131" s="15"/>
      <c r="L131" s="41">
        <f>L130/5*100</f>
        <v>0</v>
      </c>
      <c r="M131" s="15"/>
      <c r="N131" s="41">
        <f>N130/5*100</f>
        <v>0</v>
      </c>
      <c r="O131" s="14"/>
    </row>
    <row r="132" spans="1:15" x14ac:dyDescent="0.2">
      <c r="A132" s="49" t="s">
        <v>55</v>
      </c>
      <c r="B132" s="45"/>
      <c r="C132" s="36"/>
      <c r="D132" s="36"/>
      <c r="E132" s="36"/>
      <c r="F132" s="36"/>
      <c r="G132" s="36"/>
      <c r="H132" s="36"/>
      <c r="I132" s="36"/>
      <c r="J132" s="36"/>
      <c r="K132" s="36"/>
      <c r="L132" s="36"/>
      <c r="M132" s="36"/>
      <c r="N132" s="36"/>
      <c r="O132" s="36"/>
    </row>
    <row r="133" spans="1:15" x14ac:dyDescent="0.2">
      <c r="A133" s="36" t="s">
        <v>103</v>
      </c>
      <c r="B133" s="45"/>
      <c r="C133" s="36"/>
      <c r="D133" s="36"/>
      <c r="E133" s="36"/>
      <c r="F133" s="36"/>
      <c r="G133" s="36"/>
      <c r="H133" s="36"/>
      <c r="I133" s="36"/>
      <c r="J133" s="36"/>
      <c r="K133" s="36"/>
      <c r="L133" s="36"/>
      <c r="M133" s="36"/>
      <c r="N133" s="36"/>
      <c r="O133" s="36"/>
    </row>
    <row r="134" spans="1:15" x14ac:dyDescent="0.2">
      <c r="A134" s="36" t="s">
        <v>56</v>
      </c>
      <c r="B134" s="45"/>
      <c r="C134" s="36"/>
      <c r="D134" s="36"/>
      <c r="E134" s="36"/>
      <c r="F134" s="36"/>
      <c r="G134" s="36"/>
      <c r="H134" s="36"/>
      <c r="I134" s="36"/>
      <c r="J134" s="36"/>
      <c r="K134" s="36"/>
      <c r="L134" s="36"/>
      <c r="M134" s="36"/>
      <c r="N134" s="36"/>
      <c r="O134" s="36"/>
    </row>
    <row r="135" spans="1:15" x14ac:dyDescent="0.2">
      <c r="A135" s="36" t="s">
        <v>57</v>
      </c>
      <c r="B135" s="45"/>
      <c r="C135" s="36"/>
      <c r="D135" s="36"/>
      <c r="E135" s="36"/>
      <c r="F135" s="36"/>
      <c r="G135" s="36"/>
      <c r="H135" s="36"/>
      <c r="I135" s="36"/>
      <c r="J135" s="36"/>
      <c r="K135" s="36"/>
      <c r="L135" s="36"/>
      <c r="M135" s="36"/>
      <c r="N135" s="36"/>
      <c r="O135" s="36"/>
    </row>
    <row r="136" spans="1:15" x14ac:dyDescent="0.2">
      <c r="A136" s="36" t="s">
        <v>58</v>
      </c>
      <c r="B136" s="45"/>
      <c r="C136" s="36"/>
      <c r="D136" s="36"/>
      <c r="E136" s="36"/>
      <c r="F136" s="36"/>
      <c r="G136" s="36"/>
      <c r="H136" s="36"/>
      <c r="I136" s="36"/>
      <c r="J136" s="36"/>
      <c r="K136" s="36"/>
      <c r="L136" s="36"/>
      <c r="M136" s="36"/>
      <c r="N136" s="36"/>
      <c r="O136" s="36"/>
    </row>
    <row r="137" spans="1:15" x14ac:dyDescent="0.2">
      <c r="A137" s="36" t="s">
        <v>59</v>
      </c>
      <c r="B137" s="45"/>
      <c r="C137" s="36"/>
      <c r="D137" s="36"/>
      <c r="E137" s="36"/>
      <c r="F137" s="36"/>
      <c r="G137" s="36"/>
      <c r="H137" s="36"/>
      <c r="I137" s="36"/>
      <c r="J137" s="36"/>
      <c r="K137" s="36"/>
      <c r="L137" s="36"/>
      <c r="M137" s="36"/>
      <c r="N137" s="36"/>
      <c r="O137" s="36"/>
    </row>
    <row r="138" spans="1:15" x14ac:dyDescent="0.2">
      <c r="A138" s="36" t="s">
        <v>60</v>
      </c>
      <c r="B138" s="45"/>
      <c r="C138" s="36"/>
      <c r="D138" s="36"/>
      <c r="E138" s="36"/>
      <c r="F138" s="36"/>
      <c r="G138" s="36"/>
      <c r="H138" s="36"/>
      <c r="I138" s="36"/>
      <c r="J138" s="36"/>
      <c r="K138" s="36"/>
      <c r="L138" s="36"/>
      <c r="M138" s="36"/>
      <c r="N138" s="36"/>
      <c r="O138" s="36"/>
    </row>
  </sheetData>
  <sheetProtection algorithmName="SHA-512" hashValue="0ECOOu656i0Z6RX6HqCU60lusgOO2jKInIsRfNqpbLEdjoCniXiR7JyyyzQe6NH+UOB0Cz18/1brNklgQSyhZw==" saltValue="GACE0X30v3winXzxCV/gHA==" spinCount="100000" sheet="1" objects="1" scenarios="1"/>
  <mergeCells count="12">
    <mergeCell ref="M1:N1"/>
    <mergeCell ref="C70:D70"/>
    <mergeCell ref="E70:F70"/>
    <mergeCell ref="G70:H70"/>
    <mergeCell ref="I70:J70"/>
    <mergeCell ref="K70:L70"/>
    <mergeCell ref="M70:N70"/>
    <mergeCell ref="C1:D1"/>
    <mergeCell ref="E1:F1"/>
    <mergeCell ref="G1:H1"/>
    <mergeCell ref="I1:J1"/>
    <mergeCell ref="K1:L1"/>
  </mergeCells>
  <phoneticPr fontId="0" type="noConversion"/>
  <dataValidations count="1">
    <dataValidation type="decimal" allowBlank="1" showInputMessage="1" showErrorMessage="1" sqref="C3:C59 E4:E59 G4:G59 I4:I59 K4:K59 M4:M59 C73:C128 E73:E128 G73:G128 I73:I128 K73:K128 M73:M128">
      <formula1>0</formula1>
      <formula2>5</formula2>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12.75" x14ac:dyDescent="0.2"/>
  <cols>
    <col min="1" max="1" width="18.7109375" style="4" customWidth="1"/>
    <col min="2" max="2" width="41.7109375" style="32" customWidth="1"/>
    <col min="3" max="14" width="5.7109375" style="4" customWidth="1"/>
    <col min="15" max="15" width="173.42578125" style="4" customWidth="1"/>
    <col min="16" max="16384" width="9.140625" style="4"/>
  </cols>
  <sheetData>
    <row r="1" spans="1:15" x14ac:dyDescent="0.2">
      <c r="A1" s="49" t="s">
        <v>118</v>
      </c>
      <c r="B1" s="45"/>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A2" s="36"/>
      <c r="B2" s="45"/>
      <c r="C2" s="51" t="s">
        <v>27</v>
      </c>
      <c r="D2" s="39" t="s">
        <v>28</v>
      </c>
      <c r="E2" s="51" t="s">
        <v>27</v>
      </c>
      <c r="F2" s="39" t="s">
        <v>28</v>
      </c>
      <c r="G2" s="51" t="s">
        <v>27</v>
      </c>
      <c r="H2" s="39" t="s">
        <v>28</v>
      </c>
      <c r="I2" s="51" t="s">
        <v>27</v>
      </c>
      <c r="J2" s="39" t="s">
        <v>28</v>
      </c>
      <c r="K2" s="51" t="s">
        <v>27</v>
      </c>
      <c r="L2" s="39" t="s">
        <v>28</v>
      </c>
      <c r="M2" s="51" t="s">
        <v>27</v>
      </c>
      <c r="N2" s="39" t="s">
        <v>28</v>
      </c>
      <c r="O2" s="14"/>
    </row>
    <row r="3" spans="1:15" x14ac:dyDescent="0.2">
      <c r="A3" s="36" t="s">
        <v>40</v>
      </c>
      <c r="B3" s="45"/>
      <c r="C3" s="13"/>
      <c r="D3" s="40">
        <f>SUM(C4:C7)/(COUNTIF(C4:C7,"&gt;0")+0.00000001)</f>
        <v>0</v>
      </c>
      <c r="E3" s="13"/>
      <c r="F3" s="40">
        <f>SUM(E4:E7)/(COUNTIF(E4:E7,"&gt;0")+0.00000001)</f>
        <v>0</v>
      </c>
      <c r="G3" s="13"/>
      <c r="H3" s="40">
        <f>SUM(G4:G7)/(COUNTIF(G4:G7,"&gt;0")+0.00000001)</f>
        <v>0</v>
      </c>
      <c r="I3" s="13"/>
      <c r="J3" s="40">
        <f>SUM(I4:I7)/(COUNTIF(I4:I7,"&gt;0")+0.00000001)</f>
        <v>0</v>
      </c>
      <c r="K3" s="13"/>
      <c r="L3" s="40">
        <f>SUM(K4:K7)/(COUNTIF(K4:K7,"&gt;0")+0.00000001)</f>
        <v>0</v>
      </c>
      <c r="M3" s="13"/>
      <c r="N3" s="40">
        <f>SUM(M4:M7)/(COUNTIF(M4:M7,"&gt;0")+0.00000001)</f>
        <v>0</v>
      </c>
      <c r="O3" s="14"/>
    </row>
    <row r="4" spans="1:15" ht="25.5" x14ac:dyDescent="0.2">
      <c r="A4" s="36"/>
      <c r="B4" s="45" t="s">
        <v>609</v>
      </c>
      <c r="C4" s="14"/>
      <c r="D4" s="35"/>
      <c r="E4" s="14"/>
      <c r="F4" s="35"/>
      <c r="G4" s="14"/>
      <c r="H4" s="35"/>
      <c r="I4" s="14"/>
      <c r="J4" s="35"/>
      <c r="K4" s="14"/>
      <c r="L4" s="35"/>
      <c r="M4" s="14"/>
      <c r="N4" s="35"/>
      <c r="O4" s="14"/>
    </row>
    <row r="5" spans="1:15" ht="15" customHeight="1" x14ac:dyDescent="0.2">
      <c r="A5" s="36"/>
      <c r="B5" s="45" t="s">
        <v>610</v>
      </c>
      <c r="C5" s="14"/>
      <c r="D5" s="35"/>
      <c r="E5" s="14"/>
      <c r="F5" s="35"/>
      <c r="G5" s="14"/>
      <c r="H5" s="35"/>
      <c r="I5" s="14"/>
      <c r="J5" s="35"/>
      <c r="K5" s="14"/>
      <c r="L5" s="35"/>
      <c r="M5" s="14"/>
      <c r="N5" s="35"/>
      <c r="O5" s="14"/>
    </row>
    <row r="6" spans="1:15" x14ac:dyDescent="0.2">
      <c r="A6" s="36"/>
      <c r="B6" s="45" t="s">
        <v>611</v>
      </c>
      <c r="C6" s="14"/>
      <c r="D6" s="35"/>
      <c r="E6" s="14"/>
      <c r="F6" s="35"/>
      <c r="G6" s="14"/>
      <c r="H6" s="35"/>
      <c r="I6" s="14"/>
      <c r="J6" s="35"/>
      <c r="K6" s="14"/>
      <c r="L6" s="35"/>
      <c r="M6" s="14"/>
      <c r="N6" s="35"/>
      <c r="O6" s="14"/>
    </row>
    <row r="7" spans="1:15" ht="15" customHeight="1" x14ac:dyDescent="0.2">
      <c r="A7" s="36"/>
      <c r="B7" s="45" t="s">
        <v>612</v>
      </c>
      <c r="C7" s="14"/>
      <c r="D7" s="35"/>
      <c r="E7" s="14"/>
      <c r="F7" s="35"/>
      <c r="G7" s="14"/>
      <c r="H7" s="35"/>
      <c r="I7" s="14"/>
      <c r="J7" s="35"/>
      <c r="K7" s="14"/>
      <c r="L7" s="35"/>
      <c r="M7" s="14"/>
      <c r="N7" s="35"/>
      <c r="O7" s="14"/>
    </row>
    <row r="8" spans="1:15" x14ac:dyDescent="0.2">
      <c r="A8" s="36" t="s">
        <v>41</v>
      </c>
      <c r="B8" s="45"/>
      <c r="C8" s="13"/>
      <c r="D8" s="40">
        <f>SUM(C9:C11)/(COUNTIF(C9:C11,"&gt;0")+0.00000001)</f>
        <v>0</v>
      </c>
      <c r="E8" s="13"/>
      <c r="F8" s="40">
        <f>SUM(E9:E11)/(COUNTIF(E9:E11,"&gt;0")+0.00000001)</f>
        <v>0</v>
      </c>
      <c r="G8" s="13"/>
      <c r="H8" s="40">
        <f>SUM(G9:G11)/(COUNTIF(G9:G11,"&gt;0")+0.00000001)</f>
        <v>0</v>
      </c>
      <c r="I8" s="13"/>
      <c r="J8" s="40">
        <f>SUM(I9:I11)/(COUNTIF(I9:I11,"&gt;0")+0.00000001)</f>
        <v>0</v>
      </c>
      <c r="K8" s="13"/>
      <c r="L8" s="40">
        <f>SUM(K9:K11)/(COUNTIF(K9:K11,"&gt;0")+0.00000001)</f>
        <v>0</v>
      </c>
      <c r="M8" s="13"/>
      <c r="N8" s="40">
        <f>SUM(M9:M11)/(COUNTIF(M9:M11,"&gt;0")+0.00000001)</f>
        <v>0</v>
      </c>
      <c r="O8" s="14"/>
    </row>
    <row r="9" spans="1:15" ht="13.5" customHeight="1" x14ac:dyDescent="0.2">
      <c r="A9" s="36"/>
      <c r="B9" s="45" t="s">
        <v>613</v>
      </c>
      <c r="C9" s="14"/>
      <c r="D9" s="35"/>
      <c r="E9" s="14"/>
      <c r="F9" s="35"/>
      <c r="G9" s="14"/>
      <c r="H9" s="35"/>
      <c r="I9" s="14"/>
      <c r="J9" s="35"/>
      <c r="K9" s="14"/>
      <c r="L9" s="35"/>
      <c r="M9" s="14"/>
      <c r="N9" s="35"/>
      <c r="O9" s="14"/>
    </row>
    <row r="10" spans="1:15" ht="25.5" x14ac:dyDescent="0.2">
      <c r="A10" s="36"/>
      <c r="B10" s="45" t="s">
        <v>614</v>
      </c>
      <c r="C10" s="14"/>
      <c r="D10" s="35"/>
      <c r="E10" s="14"/>
      <c r="F10" s="35"/>
      <c r="G10" s="14"/>
      <c r="H10" s="35"/>
      <c r="I10" s="14"/>
      <c r="J10" s="35"/>
      <c r="K10" s="14"/>
      <c r="L10" s="35"/>
      <c r="M10" s="14"/>
      <c r="N10" s="35"/>
      <c r="O10" s="14"/>
    </row>
    <row r="11" spans="1:15" ht="25.5" x14ac:dyDescent="0.2">
      <c r="A11" s="36"/>
      <c r="B11" s="45" t="s">
        <v>615</v>
      </c>
      <c r="C11" s="14"/>
      <c r="D11" s="35"/>
      <c r="E11" s="14"/>
      <c r="F11" s="35"/>
      <c r="G11" s="14"/>
      <c r="H11" s="35"/>
      <c r="I11" s="14"/>
      <c r="J11" s="35"/>
      <c r="K11" s="14"/>
      <c r="L11" s="35"/>
      <c r="M11" s="14"/>
      <c r="N11" s="35"/>
      <c r="O11" s="14"/>
    </row>
    <row r="12" spans="1:15" x14ac:dyDescent="0.2">
      <c r="A12" s="36" t="s">
        <v>119</v>
      </c>
      <c r="B12" s="45"/>
      <c r="C12" s="13"/>
      <c r="D12" s="40">
        <f>SUM(C13:C16)/(COUNTIF(C13:C16,"&gt;0")+0.00000001)</f>
        <v>0</v>
      </c>
      <c r="E12" s="13"/>
      <c r="F12" s="40">
        <f>SUM(E13:E16)/(COUNTIF(E13:E16,"&gt;0")+0.00000001)</f>
        <v>0</v>
      </c>
      <c r="G12" s="13"/>
      <c r="H12" s="40">
        <f>SUM(G13:G16)/(COUNTIF(G13:G16,"&gt;0")+0.00000001)</f>
        <v>0</v>
      </c>
      <c r="I12" s="13"/>
      <c r="J12" s="40">
        <f>SUM(I13:I16)/(COUNTIF(I13:I16,"&gt;0")+0.00000001)</f>
        <v>0</v>
      </c>
      <c r="K12" s="13"/>
      <c r="L12" s="40">
        <f>SUM(K13:K16)/(COUNTIF(K13:K16,"&gt;0")+0.00000001)</f>
        <v>0</v>
      </c>
      <c r="M12" s="13"/>
      <c r="N12" s="40">
        <f>SUM(M13:M16)/(COUNTIF(M13:M16,"&gt;0")+0.00000001)</f>
        <v>0</v>
      </c>
      <c r="O12" s="14"/>
    </row>
    <row r="13" spans="1:15" x14ac:dyDescent="0.2">
      <c r="A13" s="36"/>
      <c r="B13" s="45" t="s">
        <v>616</v>
      </c>
      <c r="C13" s="14"/>
      <c r="D13" s="35"/>
      <c r="E13" s="14"/>
      <c r="F13" s="35"/>
      <c r="G13" s="14"/>
      <c r="H13" s="35"/>
      <c r="I13" s="14"/>
      <c r="J13" s="35"/>
      <c r="K13" s="14"/>
      <c r="L13" s="35"/>
      <c r="M13" s="14"/>
      <c r="N13" s="35"/>
      <c r="O13" s="16"/>
    </row>
    <row r="14" spans="1:15" ht="12" customHeight="1" x14ac:dyDescent="0.2">
      <c r="A14" s="36"/>
      <c r="B14" s="45" t="s">
        <v>617</v>
      </c>
      <c r="C14" s="14"/>
      <c r="D14" s="35"/>
      <c r="E14" s="14"/>
      <c r="F14" s="35"/>
      <c r="G14" s="14"/>
      <c r="H14" s="35"/>
      <c r="I14" s="14"/>
      <c r="J14" s="35"/>
      <c r="K14" s="14"/>
      <c r="L14" s="35"/>
      <c r="M14" s="14"/>
      <c r="N14" s="35"/>
      <c r="O14" s="16"/>
    </row>
    <row r="15" spans="1:15" x14ac:dyDescent="0.2">
      <c r="A15" s="36"/>
      <c r="B15" s="45" t="s">
        <v>618</v>
      </c>
      <c r="C15" s="14"/>
      <c r="D15" s="35"/>
      <c r="E15" s="14"/>
      <c r="F15" s="35"/>
      <c r="G15" s="14"/>
      <c r="H15" s="35"/>
      <c r="I15" s="14"/>
      <c r="J15" s="35"/>
      <c r="K15" s="14"/>
      <c r="L15" s="35"/>
      <c r="M15" s="14"/>
      <c r="N15" s="35"/>
      <c r="O15" s="16"/>
    </row>
    <row r="16" spans="1:15" x14ac:dyDescent="0.2">
      <c r="A16" s="36"/>
      <c r="B16" s="78" t="s">
        <v>619</v>
      </c>
      <c r="C16" s="14"/>
      <c r="D16" s="35"/>
      <c r="E16" s="14"/>
      <c r="F16" s="35"/>
      <c r="G16" s="14"/>
      <c r="H16" s="35"/>
      <c r="I16" s="14"/>
      <c r="J16" s="35"/>
      <c r="K16" s="14"/>
      <c r="L16" s="35"/>
      <c r="M16" s="14"/>
      <c r="N16" s="35"/>
      <c r="O16" s="14"/>
    </row>
    <row r="17" spans="1:15" x14ac:dyDescent="0.2">
      <c r="A17" s="36"/>
      <c r="B17" s="44" t="s">
        <v>123</v>
      </c>
      <c r="C17" s="15"/>
      <c r="D17" s="41">
        <f>D3+D8+D12</f>
        <v>0</v>
      </c>
      <c r="E17" s="15"/>
      <c r="F17" s="41">
        <f>F3+F8+F12</f>
        <v>0</v>
      </c>
      <c r="G17" s="15"/>
      <c r="H17" s="41">
        <f>H3+H8+H12</f>
        <v>0</v>
      </c>
      <c r="I17" s="15"/>
      <c r="J17" s="41">
        <f>J3+J8+J12</f>
        <v>0</v>
      </c>
      <c r="K17" s="15"/>
      <c r="L17" s="41">
        <f>L3+L8+L12</f>
        <v>0</v>
      </c>
      <c r="M17" s="15"/>
      <c r="N17" s="41">
        <f>N3+N8+N12</f>
        <v>0</v>
      </c>
      <c r="O17" s="14"/>
    </row>
    <row r="18" spans="1:15" x14ac:dyDescent="0.2">
      <c r="A18" s="36"/>
      <c r="B18" s="44" t="s">
        <v>124</v>
      </c>
      <c r="C18" s="15"/>
      <c r="D18" s="41">
        <f>D17/(COUNTIF(D3:D16,"&gt;0")+0.00000001)</f>
        <v>0</v>
      </c>
      <c r="E18" s="15"/>
      <c r="F18" s="41">
        <f>F17/(COUNTIF(F3:F16,"&gt;0")+0.00000001)</f>
        <v>0</v>
      </c>
      <c r="G18" s="15"/>
      <c r="H18" s="41">
        <f>H17/(COUNTIF(H3:H16,"&gt;0")+0.00000001)</f>
        <v>0</v>
      </c>
      <c r="I18" s="15"/>
      <c r="J18" s="41">
        <f>J17/(COUNTIF(J3:J16,"&gt;0")+0.00000001)</f>
        <v>0</v>
      </c>
      <c r="K18" s="15"/>
      <c r="L18" s="41">
        <f>L17/(COUNTIF(L3:L16,"&gt;0")+0.00000001)</f>
        <v>0</v>
      </c>
      <c r="M18" s="15"/>
      <c r="N18" s="41">
        <f>N17/(COUNTIF(N3:N16,"&gt;0")+0.00000001)</f>
        <v>0</v>
      </c>
      <c r="O18" s="14"/>
    </row>
    <row r="19" spans="1:15" x14ac:dyDescent="0.2">
      <c r="A19" s="36"/>
      <c r="B19" s="44" t="s">
        <v>125</v>
      </c>
      <c r="C19" s="15"/>
      <c r="D19" s="41">
        <f>D18/5*100</f>
        <v>0</v>
      </c>
      <c r="E19" s="15"/>
      <c r="F19" s="41">
        <f>F18/5*100</f>
        <v>0</v>
      </c>
      <c r="G19" s="15"/>
      <c r="H19" s="41">
        <f>H18/5*100</f>
        <v>0</v>
      </c>
      <c r="I19" s="15"/>
      <c r="J19" s="41">
        <f>J18/5*100</f>
        <v>0</v>
      </c>
      <c r="K19" s="15"/>
      <c r="L19" s="41">
        <f>L18/5*100</f>
        <v>0</v>
      </c>
      <c r="M19" s="15"/>
      <c r="N19" s="41">
        <f>N18/5*100</f>
        <v>0</v>
      </c>
      <c r="O19" s="14"/>
    </row>
    <row r="20" spans="1:15" x14ac:dyDescent="0.2">
      <c r="A20" s="49" t="s">
        <v>55</v>
      </c>
      <c r="B20" s="45"/>
      <c r="C20" s="36"/>
      <c r="D20" s="36"/>
      <c r="E20" s="36"/>
      <c r="F20" s="36"/>
      <c r="G20" s="36"/>
      <c r="H20" s="36"/>
      <c r="I20" s="36"/>
      <c r="J20" s="36"/>
      <c r="K20" s="36"/>
      <c r="L20" s="36"/>
      <c r="M20" s="36"/>
      <c r="N20" s="36"/>
      <c r="O20" s="14"/>
    </row>
    <row r="21" spans="1:15" x14ac:dyDescent="0.2">
      <c r="A21" s="36" t="s">
        <v>103</v>
      </c>
      <c r="B21" s="45"/>
      <c r="C21" s="36"/>
      <c r="D21" s="36"/>
      <c r="E21" s="36"/>
      <c r="F21" s="36"/>
      <c r="G21" s="36"/>
      <c r="H21" s="36"/>
      <c r="I21" s="36"/>
      <c r="J21" s="36"/>
      <c r="K21" s="36"/>
      <c r="L21" s="36"/>
      <c r="M21" s="36"/>
      <c r="N21" s="36"/>
      <c r="O21" s="14"/>
    </row>
    <row r="22" spans="1:15" x14ac:dyDescent="0.2">
      <c r="A22" s="36" t="s">
        <v>56</v>
      </c>
      <c r="B22" s="45"/>
      <c r="C22" s="36"/>
      <c r="D22" s="36"/>
      <c r="E22" s="36"/>
      <c r="F22" s="36"/>
      <c r="G22" s="36"/>
      <c r="H22" s="36"/>
      <c r="I22" s="36"/>
      <c r="J22" s="36"/>
      <c r="K22" s="36"/>
      <c r="L22" s="36"/>
      <c r="M22" s="36"/>
      <c r="N22" s="36"/>
      <c r="O22" s="14"/>
    </row>
    <row r="23" spans="1:15" x14ac:dyDescent="0.2">
      <c r="A23" s="36" t="s">
        <v>57</v>
      </c>
      <c r="B23" s="45"/>
      <c r="C23" s="36"/>
      <c r="D23" s="36"/>
      <c r="E23" s="36"/>
      <c r="F23" s="36"/>
      <c r="G23" s="36"/>
      <c r="H23" s="36"/>
      <c r="I23" s="36"/>
      <c r="J23" s="36"/>
      <c r="K23" s="36"/>
      <c r="L23" s="36"/>
      <c r="M23" s="36"/>
      <c r="N23" s="36"/>
      <c r="O23" s="14"/>
    </row>
    <row r="24" spans="1:15" x14ac:dyDescent="0.2">
      <c r="A24" s="36" t="s">
        <v>58</v>
      </c>
      <c r="B24" s="45"/>
      <c r="C24" s="36"/>
      <c r="D24" s="36"/>
      <c r="E24" s="36"/>
      <c r="F24" s="36"/>
      <c r="G24" s="36"/>
      <c r="H24" s="36"/>
      <c r="I24" s="36"/>
      <c r="J24" s="36"/>
      <c r="K24" s="36"/>
      <c r="L24" s="36"/>
      <c r="M24" s="36"/>
      <c r="N24" s="36"/>
      <c r="O24" s="14"/>
    </row>
    <row r="25" spans="1:15" x14ac:dyDescent="0.2">
      <c r="A25" s="36" t="s">
        <v>59</v>
      </c>
      <c r="B25" s="45"/>
      <c r="C25" s="36"/>
      <c r="D25" s="36"/>
      <c r="E25" s="36"/>
      <c r="F25" s="36"/>
      <c r="G25" s="36"/>
      <c r="H25" s="36"/>
      <c r="I25" s="36"/>
      <c r="J25" s="36"/>
      <c r="K25" s="36"/>
      <c r="L25" s="36"/>
      <c r="M25" s="36"/>
      <c r="N25" s="36"/>
      <c r="O25" s="14"/>
    </row>
    <row r="26" spans="1:15" x14ac:dyDescent="0.2">
      <c r="A26" s="36" t="s">
        <v>60</v>
      </c>
      <c r="B26" s="45"/>
      <c r="C26" s="36"/>
      <c r="D26" s="36"/>
      <c r="E26" s="36"/>
      <c r="F26" s="36"/>
      <c r="G26" s="36"/>
      <c r="H26" s="36"/>
      <c r="I26" s="36"/>
      <c r="J26" s="36"/>
      <c r="K26" s="36"/>
      <c r="L26" s="36"/>
      <c r="M26" s="36"/>
      <c r="N26" s="36"/>
      <c r="O26" s="14"/>
    </row>
    <row r="27" spans="1:15" ht="15" customHeight="1" x14ac:dyDescent="0.2">
      <c r="A27" s="49" t="s">
        <v>120</v>
      </c>
      <c r="B27" s="45"/>
      <c r="C27" s="98" t="str">
        <f>Front!H1</f>
        <v>Date</v>
      </c>
      <c r="D27" s="99"/>
      <c r="E27" s="98" t="str">
        <f>Front!I1</f>
        <v>Date</v>
      </c>
      <c r="F27" s="99"/>
      <c r="G27" s="98" t="str">
        <f>Front!J1</f>
        <v>Date</v>
      </c>
      <c r="H27" s="99"/>
      <c r="I27" s="98" t="str">
        <f>Front!K1</f>
        <v>Date</v>
      </c>
      <c r="J27" s="99"/>
      <c r="K27" s="98" t="str">
        <f>Front!L1</f>
        <v>Date</v>
      </c>
      <c r="L27" s="99"/>
      <c r="M27" s="98" t="str">
        <f>Front!M1</f>
        <v>Date</v>
      </c>
      <c r="N27" s="99"/>
      <c r="O27" s="18" t="s">
        <v>97</v>
      </c>
    </row>
    <row r="28" spans="1:15" ht="27" customHeight="1" x14ac:dyDescent="0.2">
      <c r="A28" s="36"/>
      <c r="B28" s="45"/>
      <c r="C28" s="51" t="s">
        <v>27</v>
      </c>
      <c r="D28" s="39" t="s">
        <v>28</v>
      </c>
      <c r="E28" s="51" t="s">
        <v>27</v>
      </c>
      <c r="F28" s="39" t="s">
        <v>28</v>
      </c>
      <c r="G28" s="51" t="s">
        <v>27</v>
      </c>
      <c r="H28" s="39" t="s">
        <v>28</v>
      </c>
      <c r="I28" s="51" t="s">
        <v>27</v>
      </c>
      <c r="J28" s="39" t="s">
        <v>28</v>
      </c>
      <c r="K28" s="51" t="s">
        <v>27</v>
      </c>
      <c r="L28" s="39" t="s">
        <v>28</v>
      </c>
      <c r="M28" s="51" t="s">
        <v>27</v>
      </c>
      <c r="N28" s="39" t="s">
        <v>28</v>
      </c>
      <c r="O28" s="14"/>
    </row>
    <row r="29" spans="1:15" x14ac:dyDescent="0.2">
      <c r="A29" s="36" t="s">
        <v>40</v>
      </c>
      <c r="B29" s="45"/>
      <c r="C29" s="13"/>
      <c r="D29" s="40">
        <f>SUM(C30:C33)/(COUNTIF(C30:C33,"&gt;0")+0.00000001)</f>
        <v>0</v>
      </c>
      <c r="E29" s="13"/>
      <c r="F29" s="40">
        <f>SUM(E30:E33)/(COUNTIF(E30:E33,"&gt;0")+0.00000001)</f>
        <v>0</v>
      </c>
      <c r="G29" s="13"/>
      <c r="H29" s="40">
        <f>SUM(G30:G33)/(COUNTIF(G30:G33,"&gt;0")+0.00000001)</f>
        <v>0</v>
      </c>
      <c r="I29" s="13"/>
      <c r="J29" s="40">
        <f>SUM(I30:I33)/(COUNTIF(I30:I33,"&gt;0")+0.00000001)</f>
        <v>0</v>
      </c>
      <c r="K29" s="13"/>
      <c r="L29" s="40">
        <f>SUM(K30:K33)/(COUNTIF(K30:K33,"&gt;0")+0.00000001)</f>
        <v>0</v>
      </c>
      <c r="M29" s="13"/>
      <c r="N29" s="40">
        <f>SUM(M30:M33)/(COUNTIF(M30:M33,"&gt;0")+0.00000001)</f>
        <v>0</v>
      </c>
      <c r="O29" s="14"/>
    </row>
    <row r="30" spans="1:15" ht="15" customHeight="1" x14ac:dyDescent="0.2">
      <c r="A30" s="36"/>
      <c r="B30" s="45" t="s">
        <v>609</v>
      </c>
      <c r="C30" s="14"/>
      <c r="D30" s="35"/>
      <c r="E30" s="14"/>
      <c r="F30" s="35"/>
      <c r="G30" s="14"/>
      <c r="H30" s="35"/>
      <c r="I30" s="14"/>
      <c r="J30" s="35"/>
      <c r="K30" s="14"/>
      <c r="L30" s="35"/>
      <c r="M30" s="14"/>
      <c r="N30" s="35"/>
      <c r="O30" s="14"/>
    </row>
    <row r="31" spans="1:15" ht="15" customHeight="1" x14ac:dyDescent="0.2">
      <c r="A31" s="36"/>
      <c r="B31" s="45" t="s">
        <v>610</v>
      </c>
      <c r="C31" s="14"/>
      <c r="D31" s="35"/>
      <c r="E31" s="14"/>
      <c r="F31" s="35"/>
      <c r="G31" s="14"/>
      <c r="H31" s="35"/>
      <c r="I31" s="14"/>
      <c r="J31" s="35"/>
      <c r="K31" s="14"/>
      <c r="L31" s="35"/>
      <c r="M31" s="14"/>
      <c r="N31" s="35"/>
      <c r="O31" s="14"/>
    </row>
    <row r="32" spans="1:15" x14ac:dyDescent="0.2">
      <c r="A32" s="36"/>
      <c r="B32" s="45" t="s">
        <v>611</v>
      </c>
      <c r="C32" s="14"/>
      <c r="D32" s="35"/>
      <c r="E32" s="14"/>
      <c r="F32" s="35"/>
      <c r="G32" s="14"/>
      <c r="H32" s="35"/>
      <c r="I32" s="14"/>
      <c r="J32" s="35"/>
      <c r="K32" s="14"/>
      <c r="L32" s="35"/>
      <c r="M32" s="14"/>
      <c r="N32" s="35"/>
      <c r="O32" s="14"/>
    </row>
    <row r="33" spans="1:15" ht="14.25" customHeight="1" x14ac:dyDescent="0.2">
      <c r="A33" s="36"/>
      <c r="B33" s="45" t="s">
        <v>612</v>
      </c>
      <c r="C33" s="14"/>
      <c r="D33" s="35"/>
      <c r="E33" s="14"/>
      <c r="F33" s="35"/>
      <c r="G33" s="14"/>
      <c r="H33" s="35"/>
      <c r="I33" s="14"/>
      <c r="J33" s="35"/>
      <c r="K33" s="14"/>
      <c r="L33" s="35"/>
      <c r="M33" s="14"/>
      <c r="N33" s="35"/>
      <c r="O33" s="14"/>
    </row>
    <row r="34" spans="1:15" x14ac:dyDescent="0.2">
      <c r="A34" s="36" t="s">
        <v>41</v>
      </c>
      <c r="B34" s="45"/>
      <c r="C34" s="13"/>
      <c r="D34" s="40">
        <f>SUM(C35:C37)/(COUNTIF(C35:C37,"&gt;0")+0.00000001)</f>
        <v>0</v>
      </c>
      <c r="E34" s="13"/>
      <c r="F34" s="40">
        <f>SUM(E35:E37)/(COUNTIF(E35:E37,"&gt;0")+0.00000001)</f>
        <v>0</v>
      </c>
      <c r="G34" s="13"/>
      <c r="H34" s="40">
        <f>SUM(G35:G37)/(COUNTIF(G35:G37,"&gt;0")+0.00000001)</f>
        <v>0</v>
      </c>
      <c r="I34" s="13"/>
      <c r="J34" s="40">
        <f>SUM(I35:I37)/(COUNTIF(I35:I37,"&gt;0")+0.00000001)</f>
        <v>0</v>
      </c>
      <c r="K34" s="13"/>
      <c r="L34" s="40">
        <f>SUM(K35:K37)/(COUNTIF(K35:K37,"&gt;0")+0.00000001)</f>
        <v>0</v>
      </c>
      <c r="M34" s="13"/>
      <c r="N34" s="40">
        <f>SUM(M35:M37)/(COUNTIF(M35:M37,"&gt;0")+0.00000001)</f>
        <v>0</v>
      </c>
      <c r="O34" s="14"/>
    </row>
    <row r="35" spans="1:15" ht="12.75" customHeight="1" x14ac:dyDescent="0.2">
      <c r="A35" s="36"/>
      <c r="B35" s="45" t="s">
        <v>613</v>
      </c>
      <c r="C35" s="14"/>
      <c r="D35" s="35"/>
      <c r="E35" s="14"/>
      <c r="F35" s="35"/>
      <c r="G35" s="14"/>
      <c r="H35" s="35"/>
      <c r="I35" s="14"/>
      <c r="J35" s="35"/>
      <c r="K35" s="14"/>
      <c r="L35" s="35"/>
      <c r="M35" s="14"/>
      <c r="N35" s="35"/>
      <c r="O35" s="14"/>
    </row>
    <row r="36" spans="1:15" ht="25.5" x14ac:dyDescent="0.2">
      <c r="A36" s="36"/>
      <c r="B36" s="45" t="s">
        <v>614</v>
      </c>
      <c r="C36" s="14"/>
      <c r="D36" s="35"/>
      <c r="E36" s="14"/>
      <c r="F36" s="35"/>
      <c r="G36" s="14"/>
      <c r="H36" s="35"/>
      <c r="I36" s="14"/>
      <c r="J36" s="35"/>
      <c r="K36" s="14"/>
      <c r="L36" s="35"/>
      <c r="M36" s="14"/>
      <c r="N36" s="35"/>
      <c r="O36" s="14"/>
    </row>
    <row r="37" spans="1:15" ht="25.5" x14ac:dyDescent="0.2">
      <c r="A37" s="36"/>
      <c r="B37" s="45" t="s">
        <v>615</v>
      </c>
      <c r="C37" s="14"/>
      <c r="D37" s="35"/>
      <c r="E37" s="14"/>
      <c r="F37" s="35"/>
      <c r="G37" s="14"/>
      <c r="H37" s="35"/>
      <c r="I37" s="14"/>
      <c r="J37" s="35"/>
      <c r="K37" s="14"/>
      <c r="L37" s="35"/>
      <c r="M37" s="14"/>
      <c r="N37" s="35"/>
      <c r="O37" s="14"/>
    </row>
    <row r="38" spans="1:15" x14ac:dyDescent="0.2">
      <c r="A38" s="36" t="s">
        <v>119</v>
      </c>
      <c r="B38" s="45"/>
      <c r="C38" s="13"/>
      <c r="D38" s="40">
        <f>SUM(C39:C42)/(COUNTIF(C39:C42,"&gt;0")+0.00000001)</f>
        <v>0</v>
      </c>
      <c r="E38" s="13"/>
      <c r="F38" s="40">
        <f>SUM(E39:E42)/(COUNTIF(E39:E42,"&gt;0")+0.00000001)</f>
        <v>0</v>
      </c>
      <c r="G38" s="13"/>
      <c r="H38" s="40">
        <f>SUM(G39:G42)/(COUNTIF(G39:G42,"&gt;0")+0.00000001)</f>
        <v>0</v>
      </c>
      <c r="I38" s="13"/>
      <c r="J38" s="40">
        <f>SUM(I39:I42)/(COUNTIF(I39:I42,"&gt;0")+0.00000001)</f>
        <v>0</v>
      </c>
      <c r="K38" s="13"/>
      <c r="L38" s="40">
        <f>SUM(K39:K42)/(COUNTIF(K39:K42,"&gt;0")+0.00000001)</f>
        <v>0</v>
      </c>
      <c r="M38" s="13"/>
      <c r="N38" s="40">
        <f>SUM(M39:M42)/(COUNTIF(M39:M42,"&gt;0")+0.00000001)</f>
        <v>0</v>
      </c>
      <c r="O38" s="14"/>
    </row>
    <row r="39" spans="1:15" x14ac:dyDescent="0.2">
      <c r="A39" s="36"/>
      <c r="B39" s="45" t="s">
        <v>616</v>
      </c>
      <c r="C39" s="14"/>
      <c r="D39" s="35"/>
      <c r="E39" s="14"/>
      <c r="F39" s="35"/>
      <c r="G39" s="14"/>
      <c r="H39" s="35"/>
      <c r="I39" s="14"/>
      <c r="J39" s="35"/>
      <c r="K39" s="14"/>
      <c r="L39" s="35"/>
      <c r="M39" s="14"/>
      <c r="N39" s="35"/>
      <c r="O39" s="16"/>
    </row>
    <row r="40" spans="1:15" ht="13.5" customHeight="1" x14ac:dyDescent="0.2">
      <c r="A40" s="36"/>
      <c r="B40" s="45" t="s">
        <v>617</v>
      </c>
      <c r="C40" s="14"/>
      <c r="D40" s="35"/>
      <c r="E40" s="14"/>
      <c r="F40" s="35"/>
      <c r="G40" s="14"/>
      <c r="H40" s="35"/>
      <c r="I40" s="14"/>
      <c r="J40" s="35"/>
      <c r="K40" s="14"/>
      <c r="L40" s="35"/>
      <c r="M40" s="14"/>
      <c r="N40" s="35"/>
      <c r="O40" s="16"/>
    </row>
    <row r="41" spans="1:15" x14ac:dyDescent="0.2">
      <c r="A41" s="36"/>
      <c r="B41" s="45" t="s">
        <v>618</v>
      </c>
      <c r="C41" s="14"/>
      <c r="D41" s="35"/>
      <c r="E41" s="14"/>
      <c r="F41" s="35"/>
      <c r="G41" s="14"/>
      <c r="H41" s="35"/>
      <c r="I41" s="14"/>
      <c r="J41" s="35"/>
      <c r="K41" s="14"/>
      <c r="L41" s="35"/>
      <c r="M41" s="14"/>
      <c r="N41" s="35"/>
      <c r="O41" s="16"/>
    </row>
    <row r="42" spans="1:15" x14ac:dyDescent="0.2">
      <c r="A42" s="36"/>
      <c r="B42" s="78" t="s">
        <v>619</v>
      </c>
      <c r="C42" s="14"/>
      <c r="D42" s="35"/>
      <c r="E42" s="14"/>
      <c r="F42" s="35"/>
      <c r="G42" s="14"/>
      <c r="H42" s="35"/>
      <c r="I42" s="14"/>
      <c r="J42" s="35"/>
      <c r="K42" s="14"/>
      <c r="L42" s="35"/>
      <c r="M42" s="14"/>
      <c r="N42" s="35"/>
      <c r="O42" s="14"/>
    </row>
    <row r="43" spans="1:15" x14ac:dyDescent="0.2">
      <c r="A43" s="36"/>
      <c r="B43" s="44" t="s">
        <v>123</v>
      </c>
      <c r="C43" s="15"/>
      <c r="D43" s="41">
        <f>D29+D34+D38</f>
        <v>0</v>
      </c>
      <c r="E43" s="15"/>
      <c r="F43" s="41">
        <f>F29+F34+F38</f>
        <v>0</v>
      </c>
      <c r="G43" s="15"/>
      <c r="H43" s="41">
        <f>H29+H34+H38</f>
        <v>0</v>
      </c>
      <c r="I43" s="15"/>
      <c r="J43" s="41">
        <f>J29+J34+J38</f>
        <v>0</v>
      </c>
      <c r="K43" s="15"/>
      <c r="L43" s="41">
        <f>L29+L34+L38</f>
        <v>0</v>
      </c>
      <c r="M43" s="15"/>
      <c r="N43" s="41">
        <f>N29+N34+N38</f>
        <v>0</v>
      </c>
      <c r="O43" s="14"/>
    </row>
    <row r="44" spans="1:15" x14ac:dyDescent="0.2">
      <c r="A44" s="36"/>
      <c r="B44" s="44" t="s">
        <v>124</v>
      </c>
      <c r="C44" s="15"/>
      <c r="D44" s="41">
        <f>D43/(COUNTIF(D29:D42,"&gt;0")+0.00000001)</f>
        <v>0</v>
      </c>
      <c r="E44" s="15"/>
      <c r="F44" s="41">
        <f>F43/(COUNTIF(F29:F42,"&gt;0")+0.00000001)</f>
        <v>0</v>
      </c>
      <c r="G44" s="15"/>
      <c r="H44" s="41">
        <f>H43/(COUNTIF(H29:H42,"&gt;0")+0.00000001)</f>
        <v>0</v>
      </c>
      <c r="I44" s="15"/>
      <c r="J44" s="41">
        <f>J43/(COUNTIF(J29:J42,"&gt;0")+0.00000001)</f>
        <v>0</v>
      </c>
      <c r="K44" s="15"/>
      <c r="L44" s="41">
        <f>L43/(COUNTIF(L29:L42,"&gt;0")+0.00000001)</f>
        <v>0</v>
      </c>
      <c r="M44" s="15"/>
      <c r="N44" s="41">
        <f>N43/(COUNTIF(N29:N42,"&gt;0")+0.00000001)</f>
        <v>0</v>
      </c>
      <c r="O44" s="14"/>
    </row>
    <row r="45" spans="1:15" x14ac:dyDescent="0.2">
      <c r="A45" s="36"/>
      <c r="B45" s="44" t="s">
        <v>125</v>
      </c>
      <c r="C45" s="15"/>
      <c r="D45" s="41">
        <f>D44/5*100</f>
        <v>0</v>
      </c>
      <c r="E45" s="15"/>
      <c r="F45" s="41">
        <f>F44/5*100</f>
        <v>0</v>
      </c>
      <c r="G45" s="15"/>
      <c r="H45" s="41">
        <f>H44/5*100</f>
        <v>0</v>
      </c>
      <c r="I45" s="15"/>
      <c r="J45" s="41">
        <f>J44/5*100</f>
        <v>0</v>
      </c>
      <c r="K45" s="15"/>
      <c r="L45" s="41">
        <f>L44/5*100</f>
        <v>0</v>
      </c>
      <c r="M45" s="15"/>
      <c r="N45" s="41">
        <f>N44/5*100</f>
        <v>0</v>
      </c>
      <c r="O45" s="14"/>
    </row>
    <row r="46" spans="1:15" x14ac:dyDescent="0.2">
      <c r="A46" s="49" t="s">
        <v>55</v>
      </c>
      <c r="B46" s="45"/>
      <c r="C46" s="36"/>
      <c r="D46" s="36"/>
      <c r="E46" s="36"/>
      <c r="F46" s="36"/>
      <c r="G46" s="36"/>
      <c r="H46" s="36"/>
      <c r="I46" s="36"/>
      <c r="J46" s="36"/>
      <c r="K46" s="36"/>
      <c r="L46" s="36"/>
      <c r="M46" s="36"/>
      <c r="N46" s="36"/>
      <c r="O46" s="77"/>
    </row>
    <row r="47" spans="1:15" x14ac:dyDescent="0.2">
      <c r="A47" s="36" t="s">
        <v>103</v>
      </c>
      <c r="B47" s="45"/>
      <c r="C47" s="36"/>
      <c r="D47" s="36"/>
      <c r="E47" s="36"/>
      <c r="F47" s="36"/>
      <c r="G47" s="36"/>
      <c r="H47" s="36"/>
      <c r="I47" s="36"/>
      <c r="J47" s="36"/>
      <c r="K47" s="36"/>
      <c r="L47" s="36"/>
      <c r="M47" s="36"/>
      <c r="N47" s="36"/>
      <c r="O47" s="77"/>
    </row>
    <row r="48" spans="1:15" x14ac:dyDescent="0.2">
      <c r="A48" s="36" t="s">
        <v>56</v>
      </c>
      <c r="B48" s="45"/>
      <c r="C48" s="36"/>
      <c r="D48" s="36"/>
      <c r="E48" s="36"/>
      <c r="F48" s="36"/>
      <c r="G48" s="36"/>
      <c r="H48" s="36"/>
      <c r="I48" s="36"/>
      <c r="J48" s="36"/>
      <c r="K48" s="36"/>
      <c r="L48" s="36"/>
      <c r="M48" s="36"/>
      <c r="N48" s="36"/>
      <c r="O48" s="77"/>
    </row>
    <row r="49" spans="1:15" x14ac:dyDescent="0.2">
      <c r="A49" s="36" t="s">
        <v>57</v>
      </c>
      <c r="B49" s="45"/>
      <c r="C49" s="36"/>
      <c r="D49" s="36"/>
      <c r="E49" s="36"/>
      <c r="F49" s="36"/>
      <c r="G49" s="36"/>
      <c r="H49" s="36"/>
      <c r="I49" s="36"/>
      <c r="J49" s="36"/>
      <c r="K49" s="36"/>
      <c r="L49" s="36"/>
      <c r="M49" s="36"/>
      <c r="N49" s="36"/>
      <c r="O49" s="77"/>
    </row>
    <row r="50" spans="1:15" x14ac:dyDescent="0.2">
      <c r="A50" s="36" t="s">
        <v>58</v>
      </c>
      <c r="B50" s="45"/>
      <c r="C50" s="36"/>
      <c r="D50" s="36"/>
      <c r="E50" s="36"/>
      <c r="F50" s="36"/>
      <c r="G50" s="36"/>
      <c r="H50" s="36"/>
      <c r="I50" s="36"/>
      <c r="J50" s="36"/>
      <c r="K50" s="36"/>
      <c r="L50" s="36"/>
      <c r="M50" s="36"/>
      <c r="N50" s="36"/>
      <c r="O50" s="77"/>
    </row>
    <row r="51" spans="1:15" x14ac:dyDescent="0.2">
      <c r="A51" s="36" t="s">
        <v>59</v>
      </c>
      <c r="B51" s="45"/>
      <c r="C51" s="36"/>
      <c r="D51" s="36"/>
      <c r="E51" s="36"/>
      <c r="F51" s="36"/>
      <c r="G51" s="36"/>
      <c r="H51" s="36"/>
      <c r="I51" s="36"/>
      <c r="J51" s="36"/>
      <c r="K51" s="36"/>
      <c r="L51" s="36"/>
      <c r="M51" s="36"/>
      <c r="N51" s="36"/>
      <c r="O51" s="77"/>
    </row>
    <row r="52" spans="1:15" x14ac:dyDescent="0.2">
      <c r="A52" s="36" t="s">
        <v>60</v>
      </c>
      <c r="B52" s="45"/>
      <c r="C52" s="36"/>
      <c r="D52" s="36"/>
      <c r="E52" s="36"/>
      <c r="F52" s="36"/>
      <c r="G52" s="36"/>
      <c r="H52" s="36"/>
      <c r="I52" s="36"/>
      <c r="J52" s="36"/>
      <c r="K52" s="36"/>
      <c r="L52" s="36"/>
      <c r="M52" s="36"/>
      <c r="N52" s="36"/>
      <c r="O52" s="77"/>
    </row>
    <row r="53" spans="1:15" x14ac:dyDescent="0.2">
      <c r="A53" s="36" t="s">
        <v>60</v>
      </c>
      <c r="B53" s="45"/>
      <c r="C53" s="36"/>
      <c r="D53" s="36"/>
      <c r="E53" s="36"/>
      <c r="F53" s="36"/>
      <c r="G53" s="36"/>
      <c r="H53" s="36"/>
      <c r="I53" s="36"/>
      <c r="J53" s="36"/>
      <c r="K53" s="36"/>
      <c r="L53" s="36"/>
      <c r="M53" s="36"/>
      <c r="N53" s="36"/>
      <c r="O53" s="77"/>
    </row>
  </sheetData>
  <sheetProtection algorithmName="SHA-512" hashValue="UEC9x+aYF9qcw+/c4RpbuEOeWJhcYuiTrteKoputzUV/JQg8zCJTG1gaSWZk2TGD9yzZf3ZtGF398ksLqT4oNA==" saltValue="P9ZulvqugJ8tUpzdWliihQ==" spinCount="100000" sheet="1" objects="1" scenarios="1"/>
  <mergeCells count="12">
    <mergeCell ref="M27:N27"/>
    <mergeCell ref="C1:D1"/>
    <mergeCell ref="E1:F1"/>
    <mergeCell ref="G1:H1"/>
    <mergeCell ref="I1:J1"/>
    <mergeCell ref="K1:L1"/>
    <mergeCell ref="M1:N1"/>
    <mergeCell ref="C27:D27"/>
    <mergeCell ref="E27:F27"/>
    <mergeCell ref="G27:H27"/>
    <mergeCell ref="I27:J27"/>
    <mergeCell ref="K27:L27"/>
  </mergeCells>
  <phoneticPr fontId="0" type="noConversion"/>
  <dataValidations count="1">
    <dataValidation type="decimal" allowBlank="1" showInputMessage="1" showErrorMessage="1" sqref="C4:C16 M4:M16 E4:E16 G4:G16 I4:I16 K4:K16 E30:E42 G30:G42 I30:I42 K30:K42 M30:M42 C30:C42">
      <formula1>0</formula1>
      <formula2>5</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workbookViewId="0"/>
  </sheetViews>
  <sheetFormatPr defaultRowHeight="12.75" x14ac:dyDescent="0.2"/>
  <cols>
    <col min="1" max="1" width="18.7109375" style="36" customWidth="1"/>
    <col min="2" max="2" width="40.7109375" style="45" customWidth="1"/>
    <col min="3" max="14" width="5.7109375" style="36" customWidth="1"/>
    <col min="15" max="15" width="173.5703125" style="36" customWidth="1"/>
    <col min="16" max="16384" width="9.140625" style="36"/>
  </cols>
  <sheetData>
    <row r="1" spans="1:15" x14ac:dyDescent="0.2">
      <c r="A1" s="49" t="s">
        <v>121</v>
      </c>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C2" s="51" t="s">
        <v>27</v>
      </c>
      <c r="D2" s="39" t="s">
        <v>28</v>
      </c>
      <c r="E2" s="51" t="s">
        <v>27</v>
      </c>
      <c r="F2" s="39" t="s">
        <v>28</v>
      </c>
      <c r="G2" s="51" t="s">
        <v>27</v>
      </c>
      <c r="H2" s="39" t="s">
        <v>28</v>
      </c>
      <c r="I2" s="51" t="s">
        <v>27</v>
      </c>
      <c r="J2" s="39" t="s">
        <v>28</v>
      </c>
      <c r="K2" s="51" t="s">
        <v>27</v>
      </c>
      <c r="L2" s="39" t="s">
        <v>28</v>
      </c>
      <c r="M2" s="51" t="s">
        <v>27</v>
      </c>
      <c r="N2" s="39" t="s">
        <v>28</v>
      </c>
      <c r="O2" s="14"/>
    </row>
    <row r="3" spans="1:15" x14ac:dyDescent="0.2">
      <c r="A3" s="36" t="s">
        <v>37</v>
      </c>
      <c r="C3" s="13"/>
      <c r="D3" s="40">
        <f>SUM(C4:C10)/(COUNTIF(C4:C10,"&gt;0")+0.00000001)</f>
        <v>0</v>
      </c>
      <c r="E3" s="13"/>
      <c r="F3" s="40">
        <f>SUM(E4:E10)/(COUNTIF(E4:E10,"&gt;0")+0.00000001)</f>
        <v>0</v>
      </c>
      <c r="G3" s="13"/>
      <c r="H3" s="40">
        <f>SUM(G4:G10)/(COUNTIF(G4:G10,"&gt;0")+0.00000001)</f>
        <v>0</v>
      </c>
      <c r="I3" s="13"/>
      <c r="J3" s="40">
        <f>SUM(I4:I10)/(COUNTIF(I4:I10,"&gt;0")+0.00000001)</f>
        <v>0</v>
      </c>
      <c r="K3" s="13"/>
      <c r="L3" s="40">
        <f>SUM(K4:K10)/(COUNTIF(K4:K10,"&gt;0")+0.00000001)</f>
        <v>0</v>
      </c>
      <c r="M3" s="13"/>
      <c r="N3" s="40">
        <f>SUM(M4:M10)/(COUNTIF(M4:M10,"&gt;0")+0.00000001)</f>
        <v>0</v>
      </c>
      <c r="O3" s="14"/>
    </row>
    <row r="4" spans="1:15" x14ac:dyDescent="0.2">
      <c r="B4" s="45" t="s">
        <v>590</v>
      </c>
      <c r="C4" s="14"/>
      <c r="D4" s="35"/>
      <c r="E4" s="14"/>
      <c r="F4" s="35"/>
      <c r="G4" s="14"/>
      <c r="H4" s="35"/>
      <c r="I4" s="14"/>
      <c r="J4" s="35"/>
      <c r="K4" s="14"/>
      <c r="L4" s="35"/>
      <c r="M4" s="14"/>
      <c r="N4" s="35"/>
      <c r="O4" s="14"/>
    </row>
    <row r="5" spans="1:15" ht="15.75" customHeight="1" x14ac:dyDescent="0.2">
      <c r="B5" s="45" t="s">
        <v>591</v>
      </c>
      <c r="C5" s="14"/>
      <c r="D5" s="35"/>
      <c r="E5" s="14"/>
      <c r="F5" s="35"/>
      <c r="G5" s="14"/>
      <c r="H5" s="35"/>
      <c r="I5" s="14"/>
      <c r="J5" s="35"/>
      <c r="K5" s="14"/>
      <c r="L5" s="35"/>
      <c r="M5" s="14"/>
      <c r="N5" s="35"/>
      <c r="O5" s="14"/>
    </row>
    <row r="6" spans="1:15" ht="25.5" x14ac:dyDescent="0.2">
      <c r="B6" s="45" t="s">
        <v>592</v>
      </c>
      <c r="C6" s="14"/>
      <c r="D6" s="35"/>
      <c r="E6" s="14"/>
      <c r="F6" s="35"/>
      <c r="G6" s="14"/>
      <c r="H6" s="35"/>
      <c r="I6" s="14"/>
      <c r="J6" s="35"/>
      <c r="K6" s="14"/>
      <c r="L6" s="35"/>
      <c r="M6" s="14"/>
      <c r="N6" s="35"/>
      <c r="O6" s="14"/>
    </row>
    <row r="7" spans="1:15" x14ac:dyDescent="0.2">
      <c r="B7" s="45" t="s">
        <v>593</v>
      </c>
      <c r="C7" s="14"/>
      <c r="D7" s="35"/>
      <c r="E7" s="14"/>
      <c r="F7" s="35"/>
      <c r="G7" s="14"/>
      <c r="H7" s="35"/>
      <c r="I7" s="14"/>
      <c r="J7" s="35"/>
      <c r="K7" s="14"/>
      <c r="L7" s="35"/>
      <c r="M7" s="14"/>
      <c r="N7" s="35"/>
      <c r="O7" s="14"/>
    </row>
    <row r="8" spans="1:15" x14ac:dyDescent="0.2">
      <c r="B8" s="45" t="s">
        <v>594</v>
      </c>
      <c r="C8" s="14"/>
      <c r="D8" s="35"/>
      <c r="E8" s="14"/>
      <c r="F8" s="35"/>
      <c r="G8" s="14"/>
      <c r="H8" s="35"/>
      <c r="I8" s="14"/>
      <c r="J8" s="35"/>
      <c r="K8" s="14"/>
      <c r="L8" s="35"/>
      <c r="M8" s="14"/>
      <c r="N8" s="35"/>
      <c r="O8" s="14"/>
    </row>
    <row r="9" spans="1:15" ht="25.5" x14ac:dyDescent="0.2">
      <c r="B9" s="45" t="s">
        <v>595</v>
      </c>
      <c r="C9" s="14"/>
      <c r="D9" s="35"/>
      <c r="E9" s="14"/>
      <c r="F9" s="35"/>
      <c r="G9" s="14"/>
      <c r="H9" s="35"/>
      <c r="I9" s="14"/>
      <c r="J9" s="35"/>
      <c r="K9" s="14"/>
      <c r="L9" s="35"/>
      <c r="M9" s="14"/>
      <c r="N9" s="35"/>
      <c r="O9" s="14"/>
    </row>
    <row r="10" spans="1:15" ht="38.25" x14ac:dyDescent="0.2">
      <c r="B10" s="45" t="s">
        <v>596</v>
      </c>
      <c r="C10" s="14"/>
      <c r="D10" s="35"/>
      <c r="E10" s="14"/>
      <c r="F10" s="35"/>
      <c r="G10" s="14"/>
      <c r="H10" s="35"/>
      <c r="I10" s="14"/>
      <c r="J10" s="35"/>
      <c r="K10" s="14"/>
      <c r="L10" s="35"/>
      <c r="M10" s="14"/>
      <c r="N10" s="35"/>
      <c r="O10" s="14"/>
    </row>
    <row r="11" spans="1:15" x14ac:dyDescent="0.2">
      <c r="A11" s="36" t="s">
        <v>38</v>
      </c>
      <c r="C11" s="13"/>
      <c r="D11" s="40">
        <f>SUM(C12:C15)/(COUNTIF(C12:C15,"&gt;0")+0.00000001)</f>
        <v>0</v>
      </c>
      <c r="E11" s="13"/>
      <c r="F11" s="40">
        <f>SUM(E12:E15)/(COUNTIF(E12:E15,"&gt;0")+0.00000001)</f>
        <v>0</v>
      </c>
      <c r="G11" s="13"/>
      <c r="H11" s="40">
        <f>SUM(G12:G15)/(COUNTIF(G12:G15,"&gt;0")+0.00000001)</f>
        <v>0</v>
      </c>
      <c r="I11" s="13"/>
      <c r="J11" s="40">
        <f>SUM(I12:I15)/(COUNTIF(I12:I15,"&gt;0")+0.00000001)</f>
        <v>0</v>
      </c>
      <c r="K11" s="13"/>
      <c r="L11" s="40">
        <f>SUM(K12:K15)/(COUNTIF(K12:K15,"&gt;0")+0.00000001)</f>
        <v>0</v>
      </c>
      <c r="M11" s="13"/>
      <c r="N11" s="40">
        <f>SUM(M12:M15)/(COUNTIF(M12:M15,"&gt;0")+0.00000001)</f>
        <v>0</v>
      </c>
      <c r="O11" s="14"/>
    </row>
    <row r="12" spans="1:15" x14ac:dyDescent="0.2">
      <c r="B12" s="45" t="s">
        <v>597</v>
      </c>
      <c r="C12" s="14"/>
      <c r="D12" s="35"/>
      <c r="E12" s="14"/>
      <c r="F12" s="35"/>
      <c r="G12" s="14"/>
      <c r="H12" s="35"/>
      <c r="I12" s="14"/>
      <c r="J12" s="35"/>
      <c r="K12" s="14"/>
      <c r="L12" s="35"/>
      <c r="M12" s="14"/>
      <c r="N12" s="35"/>
      <c r="O12" s="14"/>
    </row>
    <row r="13" spans="1:15" ht="25.5" x14ac:dyDescent="0.2">
      <c r="B13" s="45" t="s">
        <v>598</v>
      </c>
      <c r="C13" s="14"/>
      <c r="D13" s="35"/>
      <c r="E13" s="14"/>
      <c r="F13" s="35"/>
      <c r="G13" s="14"/>
      <c r="H13" s="35"/>
      <c r="I13" s="14"/>
      <c r="J13" s="35"/>
      <c r="K13" s="14"/>
      <c r="L13" s="35"/>
      <c r="M13" s="14"/>
      <c r="N13" s="35"/>
      <c r="O13" s="14"/>
    </row>
    <row r="14" spans="1:15" ht="27" customHeight="1" x14ac:dyDescent="0.2">
      <c r="B14" s="45" t="s">
        <v>599</v>
      </c>
      <c r="C14" s="14"/>
      <c r="D14" s="35"/>
      <c r="E14" s="14"/>
      <c r="F14" s="35"/>
      <c r="G14" s="14"/>
      <c r="H14" s="35"/>
      <c r="I14" s="14"/>
      <c r="J14" s="35"/>
      <c r="K14" s="14"/>
      <c r="L14" s="35"/>
      <c r="M14" s="14"/>
      <c r="N14" s="35"/>
      <c r="O14" s="14"/>
    </row>
    <row r="15" spans="1:15" ht="39.75" customHeight="1" x14ac:dyDescent="0.2">
      <c r="B15" s="45" t="s">
        <v>736</v>
      </c>
      <c r="C15" s="14"/>
      <c r="D15" s="35"/>
      <c r="E15" s="14"/>
      <c r="F15" s="35"/>
      <c r="G15" s="14"/>
      <c r="H15" s="35"/>
      <c r="I15" s="14"/>
      <c r="J15" s="35"/>
      <c r="K15" s="14"/>
      <c r="L15" s="35"/>
      <c r="M15" s="14"/>
      <c r="N15" s="35"/>
      <c r="O15" s="14"/>
    </row>
    <row r="16" spans="1:15" x14ac:dyDescent="0.2">
      <c r="A16" s="36" t="s">
        <v>39</v>
      </c>
      <c r="C16" s="13"/>
      <c r="D16" s="40">
        <f>SUM(C17:C19)/(COUNTIF(C17:C19,"&gt;0")+0.00000001)</f>
        <v>0</v>
      </c>
      <c r="E16" s="13"/>
      <c r="F16" s="40">
        <f>SUM(E17:E19)/(COUNTIF(E17:E19,"&gt;0")+0.00000001)</f>
        <v>0</v>
      </c>
      <c r="G16" s="13"/>
      <c r="H16" s="40">
        <f>SUM(G17:G19)/(COUNTIF(G17:G19,"&gt;0")+0.00000001)</f>
        <v>0</v>
      </c>
      <c r="I16" s="13"/>
      <c r="J16" s="40">
        <f>SUM(I17:I19)/(COUNTIF(I17:I19,"&gt;0")+0.00000001)</f>
        <v>0</v>
      </c>
      <c r="K16" s="13"/>
      <c r="L16" s="40">
        <f>SUM(K17:K19)/(COUNTIF(K17:K19,"&gt;0")+0.00000001)</f>
        <v>0</v>
      </c>
      <c r="M16" s="13"/>
      <c r="N16" s="40">
        <f>SUM(M17:M19)/(COUNTIF(M17:M19,"&gt;0")+0.00000001)</f>
        <v>0</v>
      </c>
      <c r="O16" s="14"/>
    </row>
    <row r="17" spans="1:15" x14ac:dyDescent="0.2">
      <c r="B17" s="45" t="s">
        <v>600</v>
      </c>
      <c r="C17" s="14"/>
      <c r="D17" s="35"/>
      <c r="E17" s="14"/>
      <c r="F17" s="35"/>
      <c r="G17" s="14"/>
      <c r="H17" s="35"/>
      <c r="I17" s="14"/>
      <c r="J17" s="35"/>
      <c r="K17" s="14"/>
      <c r="L17" s="35"/>
      <c r="M17" s="14"/>
      <c r="N17" s="35"/>
      <c r="O17" s="14"/>
    </row>
    <row r="18" spans="1:15" ht="25.5" x14ac:dyDescent="0.2">
      <c r="B18" s="45" t="s">
        <v>601</v>
      </c>
      <c r="C18" s="14"/>
      <c r="D18" s="35"/>
      <c r="E18" s="14"/>
      <c r="F18" s="35"/>
      <c r="G18" s="14"/>
      <c r="H18" s="35"/>
      <c r="I18" s="14"/>
      <c r="J18" s="35"/>
      <c r="K18" s="14"/>
      <c r="L18" s="35"/>
      <c r="M18" s="14"/>
      <c r="N18" s="35"/>
      <c r="O18" s="14"/>
    </row>
    <row r="19" spans="1:15" ht="25.5" x14ac:dyDescent="0.2">
      <c r="B19" s="45" t="s">
        <v>602</v>
      </c>
      <c r="C19" s="14"/>
      <c r="D19" s="35"/>
      <c r="E19" s="14"/>
      <c r="F19" s="35"/>
      <c r="G19" s="14"/>
      <c r="H19" s="35"/>
      <c r="I19" s="14"/>
      <c r="J19" s="35"/>
      <c r="K19" s="14"/>
      <c r="L19" s="35"/>
      <c r="M19" s="14"/>
      <c r="N19" s="35"/>
      <c r="O19" s="14"/>
    </row>
    <row r="20" spans="1:15" x14ac:dyDescent="0.2">
      <c r="A20" s="36" t="s">
        <v>99</v>
      </c>
      <c r="C20" s="13"/>
      <c r="D20" s="40">
        <f>SUM(C21:C26)/(COUNTIF(C21:C26,"&gt;0")+0.00000001)</f>
        <v>0</v>
      </c>
      <c r="E20" s="13"/>
      <c r="F20" s="40">
        <f>SUM(E21:E26)/(COUNTIF(E21:E26,"&gt;0")+0.00000001)</f>
        <v>0</v>
      </c>
      <c r="G20" s="13"/>
      <c r="H20" s="40">
        <f>SUM(G21:G26)/(COUNTIF(G21:G26,"&gt;0")+0.00000001)</f>
        <v>0</v>
      </c>
      <c r="I20" s="13"/>
      <c r="J20" s="40">
        <f>SUM(I21:I26)/(COUNTIF(I21:I26,"&gt;0")+0.00000001)</f>
        <v>0</v>
      </c>
      <c r="K20" s="13"/>
      <c r="L20" s="40">
        <f>SUM(K21:K26)/(COUNTIF(K21:K26,"&gt;0")+0.00000001)</f>
        <v>0</v>
      </c>
      <c r="M20" s="13"/>
      <c r="N20" s="40">
        <f>SUM(M21:M26)/(COUNTIF(M21:M26,"&gt;0")+0.00000001)</f>
        <v>0</v>
      </c>
      <c r="O20" s="14"/>
    </row>
    <row r="21" spans="1:15" ht="25.5" x14ac:dyDescent="0.2">
      <c r="B21" s="45" t="s">
        <v>603</v>
      </c>
      <c r="C21" s="14"/>
      <c r="D21" s="35"/>
      <c r="E21" s="14"/>
      <c r="F21" s="35"/>
      <c r="G21" s="14"/>
      <c r="H21" s="35"/>
      <c r="I21" s="14"/>
      <c r="J21" s="35"/>
      <c r="K21" s="14"/>
      <c r="L21" s="35"/>
      <c r="M21" s="14"/>
      <c r="N21" s="35"/>
      <c r="O21" s="14"/>
    </row>
    <row r="22" spans="1:15" ht="25.5" x14ac:dyDescent="0.2">
      <c r="B22" s="45" t="s">
        <v>604</v>
      </c>
      <c r="C22" s="14"/>
      <c r="D22" s="35"/>
      <c r="E22" s="14"/>
      <c r="F22" s="35"/>
      <c r="G22" s="14"/>
      <c r="H22" s="35"/>
      <c r="I22" s="14"/>
      <c r="J22" s="35"/>
      <c r="K22" s="14"/>
      <c r="L22" s="35"/>
      <c r="M22" s="14"/>
      <c r="N22" s="35"/>
      <c r="O22" s="14"/>
    </row>
    <row r="23" spans="1:15" ht="25.5" x14ac:dyDescent="0.2">
      <c r="B23" s="45" t="s">
        <v>605</v>
      </c>
      <c r="C23" s="14"/>
      <c r="D23" s="35"/>
      <c r="E23" s="14"/>
      <c r="F23" s="35"/>
      <c r="G23" s="14"/>
      <c r="H23" s="35"/>
      <c r="I23" s="14"/>
      <c r="J23" s="35"/>
      <c r="K23" s="14"/>
      <c r="L23" s="35"/>
      <c r="M23" s="14"/>
      <c r="N23" s="35"/>
      <c r="O23" s="14"/>
    </row>
    <row r="24" spans="1:15" x14ac:dyDescent="0.2">
      <c r="B24" s="45" t="s">
        <v>606</v>
      </c>
      <c r="C24" s="14"/>
      <c r="D24" s="35"/>
      <c r="E24" s="14"/>
      <c r="F24" s="35"/>
      <c r="G24" s="14"/>
      <c r="H24" s="35"/>
      <c r="I24" s="14"/>
      <c r="J24" s="35"/>
      <c r="K24" s="14"/>
      <c r="L24" s="35"/>
      <c r="M24" s="14"/>
      <c r="N24" s="35"/>
      <c r="O24" s="14"/>
    </row>
    <row r="25" spans="1:15" ht="25.5" x14ac:dyDescent="0.2">
      <c r="B25" s="45" t="s">
        <v>607</v>
      </c>
      <c r="C25" s="14"/>
      <c r="D25" s="35"/>
      <c r="E25" s="14"/>
      <c r="F25" s="35"/>
      <c r="G25" s="14"/>
      <c r="H25" s="35"/>
      <c r="I25" s="14"/>
      <c r="J25" s="35"/>
      <c r="K25" s="14"/>
      <c r="L25" s="35"/>
      <c r="M25" s="14"/>
      <c r="N25" s="35"/>
      <c r="O25" s="14"/>
    </row>
    <row r="26" spans="1:15" ht="38.25" x14ac:dyDescent="0.2">
      <c r="B26" s="45" t="s">
        <v>608</v>
      </c>
      <c r="C26" s="14"/>
      <c r="D26" s="35"/>
      <c r="E26" s="14"/>
      <c r="F26" s="35"/>
      <c r="G26" s="14"/>
      <c r="H26" s="35"/>
      <c r="I26" s="14"/>
      <c r="J26" s="35"/>
      <c r="K26" s="14"/>
      <c r="L26" s="35"/>
      <c r="M26" s="14"/>
      <c r="N26" s="35"/>
      <c r="O26" s="14"/>
    </row>
    <row r="27" spans="1:15" x14ac:dyDescent="0.2">
      <c r="B27" s="44" t="s">
        <v>123</v>
      </c>
      <c r="C27" s="15"/>
      <c r="D27" s="41">
        <f>D3+D11+D16+D20</f>
        <v>0</v>
      </c>
      <c r="E27" s="15"/>
      <c r="F27" s="41">
        <f>F3+F11+F16+F20</f>
        <v>0</v>
      </c>
      <c r="G27" s="15"/>
      <c r="H27" s="41">
        <f>H3+H11+H16+H20</f>
        <v>0</v>
      </c>
      <c r="I27" s="15"/>
      <c r="J27" s="41">
        <f>J3+J11+J16+J20</f>
        <v>0</v>
      </c>
      <c r="K27" s="15"/>
      <c r="L27" s="41">
        <f>L3+L11+L16+L20</f>
        <v>0</v>
      </c>
      <c r="M27" s="15"/>
      <c r="N27" s="41">
        <f>N3+N11+N16+N20</f>
        <v>0</v>
      </c>
      <c r="O27" s="14"/>
    </row>
    <row r="28" spans="1:15" x14ac:dyDescent="0.2">
      <c r="B28" s="44" t="s">
        <v>124</v>
      </c>
      <c r="C28" s="15"/>
      <c r="D28" s="41">
        <f>D27/(COUNTIF(D3:D26,"&gt;0")+0.00000001)</f>
        <v>0</v>
      </c>
      <c r="E28" s="15"/>
      <c r="F28" s="41">
        <f>F27/(COUNTIF(F3:F26,"&gt;0")+0.00000001)</f>
        <v>0</v>
      </c>
      <c r="G28" s="15"/>
      <c r="H28" s="41">
        <f>H27/(COUNTIF(H3:H26,"&gt;0")+0.00000001)</f>
        <v>0</v>
      </c>
      <c r="I28" s="15"/>
      <c r="J28" s="41">
        <f>J27/(COUNTIF(J3:J26,"&gt;0")+0.00000001)</f>
        <v>0</v>
      </c>
      <c r="K28" s="15"/>
      <c r="L28" s="41">
        <f>L27/(COUNTIF(L3:L26,"&gt;0")+0.00000001)</f>
        <v>0</v>
      </c>
      <c r="M28" s="15"/>
      <c r="N28" s="41">
        <f>N27/(COUNTIF(N3:N26,"&gt;0")+0.00000001)</f>
        <v>0</v>
      </c>
      <c r="O28" s="14"/>
    </row>
    <row r="29" spans="1:15" x14ac:dyDescent="0.2">
      <c r="B29" s="44" t="s">
        <v>125</v>
      </c>
      <c r="C29" s="15"/>
      <c r="D29" s="41">
        <f>D28/5*100</f>
        <v>0</v>
      </c>
      <c r="E29" s="15"/>
      <c r="F29" s="41">
        <f>F28/5*100</f>
        <v>0</v>
      </c>
      <c r="G29" s="15"/>
      <c r="H29" s="41">
        <f>H28/5*100</f>
        <v>0</v>
      </c>
      <c r="I29" s="15"/>
      <c r="J29" s="41">
        <f>J28/5*100</f>
        <v>0</v>
      </c>
      <c r="K29" s="15"/>
      <c r="L29" s="41">
        <f>L28/5*100</f>
        <v>0</v>
      </c>
      <c r="M29" s="15"/>
      <c r="N29" s="41">
        <f>N28/5*100</f>
        <v>0</v>
      </c>
      <c r="O29" s="14"/>
    </row>
    <row r="30" spans="1:15" x14ac:dyDescent="0.2">
      <c r="A30" s="49" t="s">
        <v>55</v>
      </c>
      <c r="O30" s="16"/>
    </row>
    <row r="31" spans="1:15" x14ac:dyDescent="0.2">
      <c r="A31" s="36" t="s">
        <v>103</v>
      </c>
      <c r="O31" s="16"/>
    </row>
    <row r="32" spans="1:15" x14ac:dyDescent="0.2">
      <c r="A32" s="36" t="s">
        <v>56</v>
      </c>
      <c r="O32" s="16"/>
    </row>
    <row r="33" spans="1:15" x14ac:dyDescent="0.2">
      <c r="A33" s="36" t="s">
        <v>57</v>
      </c>
      <c r="O33" s="16"/>
    </row>
    <row r="34" spans="1:15" x14ac:dyDescent="0.2">
      <c r="A34" s="36" t="s">
        <v>58</v>
      </c>
      <c r="O34" s="16"/>
    </row>
    <row r="35" spans="1:15" x14ac:dyDescent="0.2">
      <c r="A35" s="36" t="s">
        <v>59</v>
      </c>
      <c r="O35" s="16"/>
    </row>
    <row r="36" spans="1:15" x14ac:dyDescent="0.2">
      <c r="A36" s="36" t="s">
        <v>60</v>
      </c>
      <c r="O36" s="16"/>
    </row>
    <row r="37" spans="1:15" x14ac:dyDescent="0.2">
      <c r="A37" s="49" t="s">
        <v>122</v>
      </c>
      <c r="C37" s="98" t="str">
        <f>Front!H1</f>
        <v>Date</v>
      </c>
      <c r="D37" s="99"/>
      <c r="E37" s="98" t="str">
        <f>Front!I1</f>
        <v>Date</v>
      </c>
      <c r="F37" s="99"/>
      <c r="G37" s="98" t="str">
        <f>Front!J1</f>
        <v>Date</v>
      </c>
      <c r="H37" s="99"/>
      <c r="I37" s="98" t="str">
        <f>Front!K1</f>
        <v>Date</v>
      </c>
      <c r="J37" s="99"/>
      <c r="K37" s="98" t="str">
        <f>Front!L1</f>
        <v>Date</v>
      </c>
      <c r="L37" s="99"/>
      <c r="M37" s="98" t="str">
        <f>Front!M1</f>
        <v>Date</v>
      </c>
      <c r="N37" s="99"/>
      <c r="O37" s="18" t="s">
        <v>97</v>
      </c>
    </row>
    <row r="38" spans="1:15" ht="27" customHeight="1" x14ac:dyDescent="0.2">
      <c r="C38" s="51" t="s">
        <v>27</v>
      </c>
      <c r="D38" s="39" t="s">
        <v>28</v>
      </c>
      <c r="E38" s="51" t="s">
        <v>27</v>
      </c>
      <c r="F38" s="39" t="s">
        <v>28</v>
      </c>
      <c r="G38" s="51" t="s">
        <v>27</v>
      </c>
      <c r="H38" s="39" t="s">
        <v>28</v>
      </c>
      <c r="I38" s="51" t="s">
        <v>27</v>
      </c>
      <c r="J38" s="39" t="s">
        <v>28</v>
      </c>
      <c r="K38" s="51" t="s">
        <v>27</v>
      </c>
      <c r="L38" s="39" t="s">
        <v>28</v>
      </c>
      <c r="M38" s="51" t="s">
        <v>27</v>
      </c>
      <c r="N38" s="39" t="s">
        <v>28</v>
      </c>
      <c r="O38" s="14"/>
    </row>
    <row r="39" spans="1:15" ht="12.75" customHeight="1" x14ac:dyDescent="0.2">
      <c r="A39" s="36" t="s">
        <v>37</v>
      </c>
      <c r="C39" s="13"/>
      <c r="D39" s="40">
        <f>SUM(C40:C46)/(COUNTIF(C40:C46,"&gt;0")+0.00000001)</f>
        <v>0</v>
      </c>
      <c r="E39" s="13"/>
      <c r="F39" s="40">
        <f>SUM(E40:E46)/(COUNTIF(E40:E46,"&gt;0")+0.00000001)</f>
        <v>0</v>
      </c>
      <c r="G39" s="13"/>
      <c r="H39" s="40">
        <f>SUM(G40:G46)/(COUNTIF(G40:G46,"&gt;0")+0.00000001)</f>
        <v>0</v>
      </c>
      <c r="I39" s="13"/>
      <c r="J39" s="40">
        <f>SUM(I40:I46)/(COUNTIF(I40:I46,"&gt;0")+0.00000001)</f>
        <v>0</v>
      </c>
      <c r="K39" s="13"/>
      <c r="L39" s="40">
        <f>SUM(K40:K46)/(COUNTIF(K40:K46,"&gt;0")+0.00000001)</f>
        <v>0</v>
      </c>
      <c r="M39" s="13"/>
      <c r="N39" s="40">
        <f>SUM(M40:M46)/(COUNTIF(M40:M46,"&gt;0")+0.00000001)</f>
        <v>0</v>
      </c>
      <c r="O39" s="14"/>
    </row>
    <row r="40" spans="1:15" x14ac:dyDescent="0.2">
      <c r="B40" s="45" t="s">
        <v>590</v>
      </c>
      <c r="C40" s="14"/>
      <c r="D40" s="35"/>
      <c r="E40" s="14"/>
      <c r="F40" s="35"/>
      <c r="G40" s="14"/>
      <c r="H40" s="35"/>
      <c r="I40" s="14"/>
      <c r="J40" s="35"/>
      <c r="K40" s="14"/>
      <c r="L40" s="35"/>
      <c r="M40" s="14"/>
      <c r="N40" s="35"/>
      <c r="O40" s="14"/>
    </row>
    <row r="41" spans="1:15" ht="16.5" customHeight="1" x14ac:dyDescent="0.2">
      <c r="B41" s="45" t="s">
        <v>591</v>
      </c>
      <c r="C41" s="14"/>
      <c r="D41" s="35"/>
      <c r="E41" s="14"/>
      <c r="F41" s="35"/>
      <c r="G41" s="14"/>
      <c r="H41" s="35"/>
      <c r="I41" s="14"/>
      <c r="J41" s="35"/>
      <c r="K41" s="14"/>
      <c r="L41" s="35"/>
      <c r="M41" s="14"/>
      <c r="N41" s="35"/>
      <c r="O41" s="14"/>
    </row>
    <row r="42" spans="1:15" ht="25.5" x14ac:dyDescent="0.2">
      <c r="B42" s="45" t="s">
        <v>592</v>
      </c>
      <c r="C42" s="14"/>
      <c r="D42" s="35"/>
      <c r="E42" s="14"/>
      <c r="F42" s="35"/>
      <c r="G42" s="14"/>
      <c r="H42" s="35"/>
      <c r="I42" s="14"/>
      <c r="J42" s="35"/>
      <c r="K42" s="14"/>
      <c r="L42" s="35"/>
      <c r="M42" s="14"/>
      <c r="N42" s="35"/>
      <c r="O42" s="14"/>
    </row>
    <row r="43" spans="1:15" x14ac:dyDescent="0.2">
      <c r="B43" s="45" t="s">
        <v>593</v>
      </c>
      <c r="C43" s="14"/>
      <c r="D43" s="35"/>
      <c r="E43" s="14"/>
      <c r="F43" s="35"/>
      <c r="G43" s="14"/>
      <c r="H43" s="35"/>
      <c r="I43" s="14"/>
      <c r="J43" s="35"/>
      <c r="K43" s="14"/>
      <c r="L43" s="35"/>
      <c r="M43" s="14"/>
      <c r="N43" s="35"/>
      <c r="O43" s="14"/>
    </row>
    <row r="44" spans="1:15" x14ac:dyDescent="0.2">
      <c r="B44" s="45" t="s">
        <v>594</v>
      </c>
      <c r="C44" s="14"/>
      <c r="D44" s="35"/>
      <c r="E44" s="14"/>
      <c r="F44" s="35"/>
      <c r="G44" s="14"/>
      <c r="H44" s="35"/>
      <c r="I44" s="14"/>
      <c r="J44" s="35"/>
      <c r="K44" s="14"/>
      <c r="L44" s="35"/>
      <c r="M44" s="14"/>
      <c r="N44" s="35"/>
      <c r="O44" s="14"/>
    </row>
    <row r="45" spans="1:15" ht="25.5" x14ac:dyDescent="0.2">
      <c r="B45" s="45" t="s">
        <v>595</v>
      </c>
      <c r="C45" s="14"/>
      <c r="D45" s="35"/>
      <c r="E45" s="14"/>
      <c r="F45" s="35"/>
      <c r="G45" s="14"/>
      <c r="H45" s="35"/>
      <c r="I45" s="14"/>
      <c r="J45" s="35"/>
      <c r="K45" s="14"/>
      <c r="L45" s="35"/>
      <c r="M45" s="14"/>
      <c r="N45" s="35"/>
      <c r="O45" s="14"/>
    </row>
    <row r="46" spans="1:15" ht="38.25" x14ac:dyDescent="0.2">
      <c r="B46" s="45" t="s">
        <v>596</v>
      </c>
      <c r="C46" s="14"/>
      <c r="D46" s="35"/>
      <c r="E46" s="14"/>
      <c r="F46" s="35"/>
      <c r="G46" s="14"/>
      <c r="H46" s="35"/>
      <c r="I46" s="14"/>
      <c r="J46" s="35"/>
      <c r="K46" s="14"/>
      <c r="L46" s="35"/>
      <c r="M46" s="14"/>
      <c r="N46" s="35"/>
      <c r="O46" s="14"/>
    </row>
    <row r="47" spans="1:15" x14ac:dyDescent="0.2">
      <c r="A47" s="36" t="s">
        <v>38</v>
      </c>
      <c r="C47" s="13"/>
      <c r="D47" s="40">
        <f>SUM(C48:C51)/(COUNTIF(C48:C51,"&gt;0")+0.00000001)</f>
        <v>0</v>
      </c>
      <c r="E47" s="13"/>
      <c r="F47" s="40">
        <f>SUM(E48:E51)/(COUNTIF(E48:E51,"&gt;0")+0.00000001)</f>
        <v>0</v>
      </c>
      <c r="G47" s="13"/>
      <c r="H47" s="40">
        <f>SUM(G48:G51)/(COUNTIF(G48:G51,"&gt;0")+0.00000001)</f>
        <v>0</v>
      </c>
      <c r="I47" s="13"/>
      <c r="J47" s="40">
        <f>SUM(I48:I51)/(COUNTIF(I48:I51,"&gt;0")+0.00000001)</f>
        <v>0</v>
      </c>
      <c r="K47" s="13"/>
      <c r="L47" s="40">
        <f>SUM(K48:K51)/(COUNTIF(K48:K51,"&gt;0")+0.00000001)</f>
        <v>0</v>
      </c>
      <c r="M47" s="13"/>
      <c r="N47" s="40">
        <f>SUM(M48:M51)/(COUNTIF(M48:M51,"&gt;0")+0.00000001)</f>
        <v>0</v>
      </c>
      <c r="O47" s="14"/>
    </row>
    <row r="48" spans="1:15" x14ac:dyDescent="0.2">
      <c r="B48" s="45" t="s">
        <v>597</v>
      </c>
      <c r="C48" s="14"/>
      <c r="D48" s="35"/>
      <c r="E48" s="14"/>
      <c r="F48" s="35"/>
      <c r="G48" s="14"/>
      <c r="H48" s="35"/>
      <c r="I48" s="14"/>
      <c r="J48" s="35"/>
      <c r="K48" s="14"/>
      <c r="L48" s="35"/>
      <c r="M48" s="14"/>
      <c r="N48" s="35"/>
      <c r="O48" s="14"/>
    </row>
    <row r="49" spans="1:15" ht="25.5" x14ac:dyDescent="0.2">
      <c r="B49" s="45" t="s">
        <v>598</v>
      </c>
      <c r="C49" s="14"/>
      <c r="D49" s="35"/>
      <c r="E49" s="14"/>
      <c r="F49" s="35"/>
      <c r="G49" s="14"/>
      <c r="H49" s="35"/>
      <c r="I49" s="14"/>
      <c r="J49" s="35"/>
      <c r="K49" s="14"/>
      <c r="L49" s="35"/>
      <c r="M49" s="14"/>
      <c r="N49" s="35"/>
      <c r="O49" s="14"/>
    </row>
    <row r="50" spans="1:15" ht="27" customHeight="1" x14ac:dyDescent="0.2">
      <c r="B50" s="45" t="s">
        <v>599</v>
      </c>
      <c r="C50" s="14"/>
      <c r="D50" s="35"/>
      <c r="E50" s="14"/>
      <c r="F50" s="35"/>
      <c r="G50" s="14"/>
      <c r="H50" s="35"/>
      <c r="I50" s="14"/>
      <c r="J50" s="35"/>
      <c r="K50" s="14"/>
      <c r="L50" s="35"/>
      <c r="M50" s="14"/>
      <c r="N50" s="35"/>
      <c r="O50" s="14"/>
    </row>
    <row r="51" spans="1:15" ht="39.75" customHeight="1" x14ac:dyDescent="0.2">
      <c r="B51" s="45" t="s">
        <v>736</v>
      </c>
      <c r="C51" s="14"/>
      <c r="D51" s="35"/>
      <c r="E51" s="14"/>
      <c r="F51" s="35"/>
      <c r="G51" s="14"/>
      <c r="H51" s="35"/>
      <c r="I51" s="14"/>
      <c r="J51" s="35"/>
      <c r="K51" s="14"/>
      <c r="L51" s="35"/>
      <c r="M51" s="14"/>
      <c r="N51" s="35"/>
      <c r="O51" s="14"/>
    </row>
    <row r="52" spans="1:15" x14ac:dyDescent="0.2">
      <c r="A52" s="36" t="s">
        <v>39</v>
      </c>
      <c r="C52" s="13"/>
      <c r="D52" s="40">
        <f>SUM(C53:C55)/(COUNTIF(C53:C55,"&gt;0")+0.00000001)</f>
        <v>0</v>
      </c>
      <c r="E52" s="13"/>
      <c r="F52" s="40">
        <f>SUM(E53:E55)/(COUNTIF(E53:E55,"&gt;0")+0.00000001)</f>
        <v>0</v>
      </c>
      <c r="G52" s="13"/>
      <c r="H52" s="40">
        <f>SUM(G53:G55)/(COUNTIF(G53:G55,"&gt;0")+0.00000001)</f>
        <v>0</v>
      </c>
      <c r="I52" s="13"/>
      <c r="J52" s="40">
        <f>SUM(I53:I55)/(COUNTIF(I53:I55,"&gt;0")+0.00000001)</f>
        <v>0</v>
      </c>
      <c r="K52" s="13"/>
      <c r="L52" s="40">
        <f>SUM(K53:K55)/(COUNTIF(K53:K55,"&gt;0")+0.00000001)</f>
        <v>0</v>
      </c>
      <c r="M52" s="13"/>
      <c r="N52" s="40">
        <f>SUM(M53:M55)/(COUNTIF(M53:M55,"&gt;0")+0.00000001)</f>
        <v>0</v>
      </c>
      <c r="O52" s="14"/>
    </row>
    <row r="53" spans="1:15" x14ac:dyDescent="0.2">
      <c r="B53" s="45" t="s">
        <v>600</v>
      </c>
      <c r="C53" s="14"/>
      <c r="D53" s="35"/>
      <c r="E53" s="14"/>
      <c r="F53" s="35"/>
      <c r="G53" s="14"/>
      <c r="H53" s="35"/>
      <c r="I53" s="14"/>
      <c r="J53" s="35"/>
      <c r="K53" s="14"/>
      <c r="L53" s="35"/>
      <c r="M53" s="14"/>
      <c r="N53" s="35"/>
      <c r="O53" s="14"/>
    </row>
    <row r="54" spans="1:15" ht="25.5" x14ac:dyDescent="0.2">
      <c r="B54" s="45" t="s">
        <v>601</v>
      </c>
      <c r="C54" s="14"/>
      <c r="D54" s="35"/>
      <c r="E54" s="14"/>
      <c r="F54" s="35"/>
      <c r="G54" s="14"/>
      <c r="H54" s="35"/>
      <c r="I54" s="14"/>
      <c r="J54" s="35"/>
      <c r="K54" s="14"/>
      <c r="L54" s="35"/>
      <c r="M54" s="14"/>
      <c r="N54" s="35"/>
      <c r="O54" s="14"/>
    </row>
    <row r="55" spans="1:15" ht="25.5" x14ac:dyDescent="0.2">
      <c r="B55" s="45" t="s">
        <v>602</v>
      </c>
      <c r="C55" s="14"/>
      <c r="D55" s="35"/>
      <c r="E55" s="14"/>
      <c r="F55" s="35"/>
      <c r="G55" s="14"/>
      <c r="H55" s="35"/>
      <c r="I55" s="14"/>
      <c r="J55" s="35"/>
      <c r="K55" s="14"/>
      <c r="L55" s="35"/>
      <c r="M55" s="14"/>
      <c r="N55" s="35"/>
      <c r="O55" s="14"/>
    </row>
    <row r="56" spans="1:15" x14ac:dyDescent="0.2">
      <c r="A56" s="36" t="s">
        <v>99</v>
      </c>
      <c r="C56" s="13"/>
      <c r="D56" s="40">
        <f>SUM(C57:C62)/(COUNTIF(C57:C62,"&gt;0")+0.00000001)</f>
        <v>0</v>
      </c>
      <c r="E56" s="13"/>
      <c r="F56" s="40">
        <f>SUM(E57:E62)/(COUNTIF(E57:E62,"&gt;0")+0.00000001)</f>
        <v>0</v>
      </c>
      <c r="G56" s="13"/>
      <c r="H56" s="40">
        <f>SUM(G57:G62)/(COUNTIF(G57:G62,"&gt;0")+0.00000001)</f>
        <v>0</v>
      </c>
      <c r="I56" s="13"/>
      <c r="J56" s="40">
        <f>SUM(I57:I62)/(COUNTIF(I57:I62,"&gt;0")+0.00000001)</f>
        <v>0</v>
      </c>
      <c r="K56" s="13"/>
      <c r="L56" s="40">
        <f>SUM(K57:K62)/(COUNTIF(K57:K62,"&gt;0")+0.00000001)</f>
        <v>0</v>
      </c>
      <c r="M56" s="13"/>
      <c r="N56" s="40">
        <f>SUM(M57:M62)/(COUNTIF(M57:M62,"&gt;0")+0.00000001)</f>
        <v>0</v>
      </c>
      <c r="O56" s="14"/>
    </row>
    <row r="57" spans="1:15" ht="25.5" x14ac:dyDescent="0.2">
      <c r="B57" s="45" t="s">
        <v>603</v>
      </c>
      <c r="C57" s="14"/>
      <c r="D57" s="35"/>
      <c r="E57" s="14"/>
      <c r="F57" s="35"/>
      <c r="G57" s="14"/>
      <c r="H57" s="35"/>
      <c r="I57" s="14"/>
      <c r="J57" s="35"/>
      <c r="K57" s="14"/>
      <c r="L57" s="35"/>
      <c r="M57" s="14"/>
      <c r="N57" s="35"/>
      <c r="O57" s="14"/>
    </row>
    <row r="58" spans="1:15" ht="25.5" x14ac:dyDescent="0.2">
      <c r="B58" s="45" t="s">
        <v>604</v>
      </c>
      <c r="C58" s="14"/>
      <c r="D58" s="35"/>
      <c r="E58" s="14"/>
      <c r="F58" s="35"/>
      <c r="G58" s="14"/>
      <c r="H58" s="35"/>
      <c r="I58" s="14"/>
      <c r="J58" s="35"/>
      <c r="K58" s="14"/>
      <c r="L58" s="35"/>
      <c r="M58" s="14"/>
      <c r="N58" s="35"/>
      <c r="O58" s="14"/>
    </row>
    <row r="59" spans="1:15" ht="25.5" x14ac:dyDescent="0.2">
      <c r="B59" s="45" t="s">
        <v>605</v>
      </c>
      <c r="C59" s="14"/>
      <c r="D59" s="35"/>
      <c r="E59" s="14"/>
      <c r="F59" s="35"/>
      <c r="G59" s="14"/>
      <c r="H59" s="35"/>
      <c r="I59" s="14"/>
      <c r="J59" s="35"/>
      <c r="K59" s="14"/>
      <c r="L59" s="35"/>
      <c r="M59" s="14"/>
      <c r="N59" s="35"/>
      <c r="O59" s="14"/>
    </row>
    <row r="60" spans="1:15" x14ac:dyDescent="0.2">
      <c r="B60" s="45" t="s">
        <v>606</v>
      </c>
      <c r="C60" s="14"/>
      <c r="D60" s="35"/>
      <c r="E60" s="14"/>
      <c r="F60" s="35"/>
      <c r="G60" s="14"/>
      <c r="H60" s="35"/>
      <c r="I60" s="14"/>
      <c r="J60" s="35"/>
      <c r="K60" s="14"/>
      <c r="L60" s="35"/>
      <c r="M60" s="14"/>
      <c r="N60" s="35"/>
      <c r="O60" s="14"/>
    </row>
    <row r="61" spans="1:15" ht="25.5" x14ac:dyDescent="0.2">
      <c r="B61" s="45" t="s">
        <v>607</v>
      </c>
      <c r="C61" s="14"/>
      <c r="D61" s="35"/>
      <c r="E61" s="14"/>
      <c r="F61" s="35"/>
      <c r="G61" s="14"/>
      <c r="H61" s="35"/>
      <c r="I61" s="14"/>
      <c r="J61" s="35"/>
      <c r="K61" s="14"/>
      <c r="L61" s="35"/>
      <c r="M61" s="14"/>
      <c r="N61" s="35"/>
      <c r="O61" s="14"/>
    </row>
    <row r="62" spans="1:15" ht="38.25" x14ac:dyDescent="0.2">
      <c r="B62" s="45" t="s">
        <v>608</v>
      </c>
      <c r="C62" s="14"/>
      <c r="D62" s="35"/>
      <c r="E62" s="14"/>
      <c r="F62" s="35"/>
      <c r="G62" s="14"/>
      <c r="H62" s="35"/>
      <c r="I62" s="14"/>
      <c r="J62" s="35"/>
      <c r="K62" s="14"/>
      <c r="L62" s="35"/>
      <c r="M62" s="14"/>
      <c r="N62" s="35"/>
      <c r="O62" s="14"/>
    </row>
    <row r="63" spans="1:15" x14ac:dyDescent="0.2">
      <c r="B63" s="44" t="s">
        <v>123</v>
      </c>
      <c r="C63" s="15"/>
      <c r="D63" s="41">
        <f>D39+D47+D52+D56</f>
        <v>0</v>
      </c>
      <c r="E63" s="15"/>
      <c r="F63" s="41">
        <f>F39+F47+F52+F56</f>
        <v>0</v>
      </c>
      <c r="G63" s="15"/>
      <c r="H63" s="41">
        <f>H39+H47+H52+H56</f>
        <v>0</v>
      </c>
      <c r="I63" s="15"/>
      <c r="J63" s="41">
        <f>J39+J47+J52+J56</f>
        <v>0</v>
      </c>
      <c r="K63" s="15"/>
      <c r="L63" s="41">
        <f>L39+L47+L52+L56</f>
        <v>0</v>
      </c>
      <c r="M63" s="15"/>
      <c r="N63" s="41">
        <f>N39+N47+N52+N56</f>
        <v>0</v>
      </c>
      <c r="O63" s="14"/>
    </row>
    <row r="64" spans="1:15" x14ac:dyDescent="0.2">
      <c r="B64" s="44" t="s">
        <v>124</v>
      </c>
      <c r="C64" s="15"/>
      <c r="D64" s="41">
        <f>D63/(COUNTIF(D39:D62,"&gt;0")+0.00000001)</f>
        <v>0</v>
      </c>
      <c r="E64" s="15"/>
      <c r="F64" s="41">
        <f>F63/(COUNTIF(F39:F62,"&gt;0")+0.00000001)</f>
        <v>0</v>
      </c>
      <c r="G64" s="15"/>
      <c r="H64" s="41">
        <f>H63/(COUNTIF(H39:H62,"&gt;0")+0.00000001)</f>
        <v>0</v>
      </c>
      <c r="I64" s="15"/>
      <c r="J64" s="41">
        <f>J63/(COUNTIF(J39:J62,"&gt;0")+0.00000001)</f>
        <v>0</v>
      </c>
      <c r="K64" s="15"/>
      <c r="L64" s="41">
        <f>L63/(COUNTIF(L39:L62,"&gt;0")+0.00000001)</f>
        <v>0</v>
      </c>
      <c r="M64" s="15"/>
      <c r="N64" s="41">
        <f>N63/(COUNTIF(N39:N62,"&gt;0")+0.00000001)</f>
        <v>0</v>
      </c>
      <c r="O64" s="14"/>
    </row>
    <row r="65" spans="1:15" x14ac:dyDescent="0.2">
      <c r="B65" s="44" t="s">
        <v>125</v>
      </c>
      <c r="C65" s="15"/>
      <c r="D65" s="41">
        <f>D64/5*100</f>
        <v>0</v>
      </c>
      <c r="E65" s="15"/>
      <c r="F65" s="41">
        <f>F64/5*100</f>
        <v>0</v>
      </c>
      <c r="G65" s="15"/>
      <c r="H65" s="41">
        <f>H64/5*100</f>
        <v>0</v>
      </c>
      <c r="I65" s="15"/>
      <c r="J65" s="41">
        <f>J64/5*100</f>
        <v>0</v>
      </c>
      <c r="K65" s="15"/>
      <c r="L65" s="41">
        <f>L64/5*100</f>
        <v>0</v>
      </c>
      <c r="M65" s="15"/>
      <c r="N65" s="41">
        <f>N64/5*100</f>
        <v>0</v>
      </c>
      <c r="O65" s="14"/>
    </row>
    <row r="66" spans="1:15" x14ac:dyDescent="0.2">
      <c r="A66" s="49" t="s">
        <v>55</v>
      </c>
    </row>
    <row r="67" spans="1:15" x14ac:dyDescent="0.2">
      <c r="A67" s="36" t="s">
        <v>103</v>
      </c>
    </row>
    <row r="68" spans="1:15" x14ac:dyDescent="0.2">
      <c r="A68" s="36" t="s">
        <v>56</v>
      </c>
    </row>
    <row r="69" spans="1:15" x14ac:dyDescent="0.2">
      <c r="A69" s="36" t="s">
        <v>57</v>
      </c>
    </row>
    <row r="70" spans="1:15" x14ac:dyDescent="0.2">
      <c r="A70" s="36" t="s">
        <v>58</v>
      </c>
    </row>
    <row r="71" spans="1:15" x14ac:dyDescent="0.2">
      <c r="A71" s="36" t="s">
        <v>59</v>
      </c>
    </row>
    <row r="72" spans="1:15" x14ac:dyDescent="0.2">
      <c r="A72" s="36" t="s">
        <v>60</v>
      </c>
    </row>
  </sheetData>
  <sheetProtection algorithmName="SHA-512" hashValue="w7cECrfURglqYrHaiN8lw7ICKwMuwSdGgK/GBpeYEX0sJ6Mkx5duSMdDNFcPecObhny6b7A6OvTaJ3Sna2MtMQ==" saltValue="3nzzYqpFrIcRJinOeJDkGw==" spinCount="100000" sheet="1" objects="1" scenarios="1"/>
  <mergeCells count="12">
    <mergeCell ref="K37:L37"/>
    <mergeCell ref="M37:N37"/>
    <mergeCell ref="C1:D1"/>
    <mergeCell ref="C37:D37"/>
    <mergeCell ref="E37:F37"/>
    <mergeCell ref="G37:H37"/>
    <mergeCell ref="I37:J37"/>
    <mergeCell ref="M1:N1"/>
    <mergeCell ref="K1:L1"/>
    <mergeCell ref="I1:J1"/>
    <mergeCell ref="G1:H1"/>
    <mergeCell ref="E1:F1"/>
  </mergeCells>
  <phoneticPr fontId="0" type="noConversion"/>
  <dataValidations count="1">
    <dataValidation type="decimal" allowBlank="1" showInputMessage="1" showErrorMessage="1" sqref="C4:C26 E4:E26 G4:G26 I4:I26 K4:K26 M4:M26 C40:C62 E40:E62 G40:G62 I40:I62 K40:K62 M40:M62">
      <formula1>0</formula1>
      <formula2>5</formula2>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sheetViews>
  <sheetFormatPr defaultRowHeight="12.75" x14ac:dyDescent="0.2"/>
  <cols>
    <col min="1" max="1" width="18.7109375" style="55" customWidth="1"/>
    <col min="2" max="2" width="40.7109375" style="56" customWidth="1"/>
    <col min="3" max="14" width="5.7109375" style="55" customWidth="1"/>
    <col min="15" max="15" width="173.140625" style="55" customWidth="1"/>
    <col min="16" max="16384" width="9.140625" style="55"/>
  </cols>
  <sheetData>
    <row r="1" spans="1:15" x14ac:dyDescent="0.2">
      <c r="A1" s="57" t="s">
        <v>151</v>
      </c>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C2" s="51" t="s">
        <v>27</v>
      </c>
      <c r="D2" s="51" t="s">
        <v>28</v>
      </c>
      <c r="E2" s="51" t="s">
        <v>27</v>
      </c>
      <c r="F2" s="51" t="s">
        <v>28</v>
      </c>
      <c r="G2" s="51" t="s">
        <v>27</v>
      </c>
      <c r="H2" s="51" t="s">
        <v>28</v>
      </c>
      <c r="I2" s="51" t="s">
        <v>27</v>
      </c>
      <c r="J2" s="51" t="s">
        <v>28</v>
      </c>
      <c r="K2" s="51" t="s">
        <v>27</v>
      </c>
      <c r="L2" s="51" t="s">
        <v>28</v>
      </c>
      <c r="M2" s="51" t="s">
        <v>27</v>
      </c>
      <c r="N2" s="51" t="s">
        <v>28</v>
      </c>
      <c r="O2" s="9"/>
    </row>
    <row r="3" spans="1:15" x14ac:dyDescent="0.2">
      <c r="A3" s="55" t="s">
        <v>5</v>
      </c>
      <c r="C3" s="21"/>
      <c r="D3" s="40">
        <f>SUM(C4:C9)/(COUNTIF(C4:C9,"&gt;0")+0.00000001)</f>
        <v>0</v>
      </c>
      <c r="E3" s="21"/>
      <c r="F3" s="40">
        <f>SUM(E4:E9)/(COUNTIF(E4:E9,"&gt;0")+0.00000001)</f>
        <v>0</v>
      </c>
      <c r="G3" s="21"/>
      <c r="H3" s="40">
        <f>SUM(G4:G9)/(COUNTIF(G4:G9,"&gt;0")+0.00000001)</f>
        <v>0</v>
      </c>
      <c r="I3" s="21"/>
      <c r="J3" s="40">
        <f>SUM(I4:I9)/(COUNTIF(I4:I9,"&gt;0")+0.00000001)</f>
        <v>0</v>
      </c>
      <c r="K3" s="21"/>
      <c r="L3" s="40">
        <f>SUM(K4:K9)/(COUNTIF(K4:K9,"&gt;0")+0.00000001)</f>
        <v>0</v>
      </c>
      <c r="M3" s="21"/>
      <c r="N3" s="40">
        <f>SUM(M4:M9)/(COUNTIF(M4:M9,"&gt;0")+0.00000001)</f>
        <v>0</v>
      </c>
      <c r="O3" s="9"/>
    </row>
    <row r="4" spans="1:15" ht="25.5" x14ac:dyDescent="0.2">
      <c r="B4" s="56" t="s">
        <v>561</v>
      </c>
      <c r="C4" s="9"/>
      <c r="D4" s="54"/>
      <c r="E4" s="9"/>
      <c r="F4" s="54"/>
      <c r="G4" s="9"/>
      <c r="H4" s="54"/>
      <c r="I4" s="9"/>
      <c r="J4" s="54"/>
      <c r="K4" s="9"/>
      <c r="L4" s="54"/>
      <c r="M4" s="9"/>
      <c r="N4" s="54"/>
      <c r="O4" s="9"/>
    </row>
    <row r="5" spans="1:15" x14ac:dyDescent="0.2">
      <c r="B5" s="56" t="s">
        <v>562</v>
      </c>
      <c r="C5" s="14"/>
      <c r="D5" s="54"/>
      <c r="E5" s="14"/>
      <c r="F5" s="54"/>
      <c r="G5" s="14"/>
      <c r="H5" s="54"/>
      <c r="I5" s="14"/>
      <c r="J5" s="54"/>
      <c r="K5" s="14"/>
      <c r="L5" s="54"/>
      <c r="M5" s="14"/>
      <c r="N5" s="54"/>
      <c r="O5" s="9"/>
    </row>
    <row r="6" spans="1:15" x14ac:dyDescent="0.2">
      <c r="B6" s="56" t="s">
        <v>563</v>
      </c>
      <c r="C6" s="9"/>
      <c r="D6" s="54"/>
      <c r="E6" s="9"/>
      <c r="F6" s="54"/>
      <c r="G6" s="9"/>
      <c r="H6" s="54"/>
      <c r="I6" s="9"/>
      <c r="J6" s="54"/>
      <c r="K6" s="9"/>
      <c r="L6" s="54"/>
      <c r="M6" s="9"/>
      <c r="N6" s="54"/>
      <c r="O6" s="9"/>
    </row>
    <row r="7" spans="1:15" x14ac:dyDescent="0.2">
      <c r="B7" s="56" t="s">
        <v>564</v>
      </c>
      <c r="C7" s="9"/>
      <c r="D7" s="54"/>
      <c r="E7" s="9"/>
      <c r="F7" s="54"/>
      <c r="G7" s="9"/>
      <c r="H7" s="54"/>
      <c r="I7" s="9"/>
      <c r="J7" s="54"/>
      <c r="K7" s="9"/>
      <c r="L7" s="54"/>
      <c r="M7" s="9"/>
      <c r="N7" s="54"/>
      <c r="O7" s="9"/>
    </row>
    <row r="8" spans="1:15" ht="25.5" x14ac:dyDescent="0.2">
      <c r="B8" s="56" t="s">
        <v>565</v>
      </c>
      <c r="C8" s="9"/>
      <c r="D8" s="54"/>
      <c r="E8" s="9"/>
      <c r="F8" s="54"/>
      <c r="G8" s="9"/>
      <c r="H8" s="54"/>
      <c r="I8" s="9"/>
      <c r="J8" s="54"/>
      <c r="K8" s="9"/>
      <c r="L8" s="54"/>
      <c r="M8" s="9"/>
      <c r="N8" s="54"/>
      <c r="O8" s="9"/>
    </row>
    <row r="9" spans="1:15" ht="25.5" x14ac:dyDescent="0.2">
      <c r="B9" s="56" t="s">
        <v>566</v>
      </c>
      <c r="C9" s="9"/>
      <c r="D9" s="54"/>
      <c r="E9" s="9"/>
      <c r="F9" s="54"/>
      <c r="G9" s="9"/>
      <c r="H9" s="54"/>
      <c r="I9" s="9"/>
      <c r="J9" s="54"/>
      <c r="K9" s="9"/>
      <c r="L9" s="54"/>
      <c r="M9" s="9"/>
      <c r="N9" s="54"/>
      <c r="O9" s="9"/>
    </row>
    <row r="10" spans="1:15" x14ac:dyDescent="0.2">
      <c r="A10" s="55" t="s">
        <v>7</v>
      </c>
      <c r="C10" s="21"/>
      <c r="D10" s="40">
        <f>SUM(C11:C15)/(COUNTIF(C11:C15,"&gt;0")+0.00000001)</f>
        <v>0</v>
      </c>
      <c r="E10" s="21"/>
      <c r="F10" s="40">
        <f>SUM(E11:E15)/(COUNTIF(E11:E15,"&gt;0")+0.00000001)</f>
        <v>0</v>
      </c>
      <c r="G10" s="21"/>
      <c r="H10" s="40">
        <f>SUM(G11:G15)/(COUNTIF(G11:G15,"&gt;0")+0.00000001)</f>
        <v>0</v>
      </c>
      <c r="I10" s="21"/>
      <c r="J10" s="40">
        <f>SUM(I11:I15)/(COUNTIF(I11:I15,"&gt;0")+0.00000001)</f>
        <v>0</v>
      </c>
      <c r="K10" s="21"/>
      <c r="L10" s="40">
        <f>SUM(K11:K15)/(COUNTIF(K11:K15,"&gt;0")+0.00000001)</f>
        <v>0</v>
      </c>
      <c r="M10" s="21"/>
      <c r="N10" s="40">
        <f>SUM(M11:M15)/(COUNTIF(M11:M15,"&gt;0")+0.00000001)</f>
        <v>0</v>
      </c>
      <c r="O10" s="9"/>
    </row>
    <row r="11" spans="1:15" ht="25.5" x14ac:dyDescent="0.2">
      <c r="B11" s="56" t="s">
        <v>567</v>
      </c>
      <c r="C11" s="9"/>
      <c r="D11" s="54"/>
      <c r="E11" s="9"/>
      <c r="F11" s="54"/>
      <c r="G11" s="9"/>
      <c r="H11" s="54"/>
      <c r="I11" s="9"/>
      <c r="J11" s="54"/>
      <c r="K11" s="9"/>
      <c r="L11" s="54"/>
      <c r="M11" s="9"/>
      <c r="N11" s="54"/>
      <c r="O11" s="9"/>
    </row>
    <row r="12" spans="1:15" x14ac:dyDescent="0.2">
      <c r="B12" s="56" t="s">
        <v>568</v>
      </c>
      <c r="C12" s="9"/>
      <c r="D12" s="54"/>
      <c r="E12" s="9"/>
      <c r="F12" s="54"/>
      <c r="G12" s="9"/>
      <c r="H12" s="54"/>
      <c r="I12" s="9"/>
      <c r="J12" s="54"/>
      <c r="K12" s="9"/>
      <c r="L12" s="54"/>
      <c r="M12" s="9"/>
      <c r="N12" s="54"/>
      <c r="O12" s="9"/>
    </row>
    <row r="13" spans="1:15" ht="25.5" x14ac:dyDescent="0.2">
      <c r="B13" s="56" t="s">
        <v>569</v>
      </c>
      <c r="C13" s="9"/>
      <c r="D13" s="54"/>
      <c r="E13" s="9"/>
      <c r="F13" s="54"/>
      <c r="G13" s="9"/>
      <c r="H13" s="54"/>
      <c r="I13" s="9"/>
      <c r="J13" s="54"/>
      <c r="K13" s="9"/>
      <c r="L13" s="54"/>
      <c r="M13" s="9"/>
      <c r="N13" s="54"/>
      <c r="O13" s="9"/>
    </row>
    <row r="14" spans="1:15" x14ac:dyDescent="0.2">
      <c r="B14" s="56" t="s">
        <v>570</v>
      </c>
      <c r="C14" s="9"/>
      <c r="D14" s="54"/>
      <c r="E14" s="9"/>
      <c r="F14" s="54"/>
      <c r="G14" s="9"/>
      <c r="H14" s="54"/>
      <c r="I14" s="9"/>
      <c r="J14" s="54"/>
      <c r="K14" s="9"/>
      <c r="L14" s="54"/>
      <c r="M14" s="9"/>
      <c r="N14" s="54"/>
      <c r="O14" s="9"/>
    </row>
    <row r="15" spans="1:15" ht="25.5" x14ac:dyDescent="0.2">
      <c r="B15" s="56" t="s">
        <v>571</v>
      </c>
      <c r="C15" s="9"/>
      <c r="D15" s="54"/>
      <c r="E15" s="9"/>
      <c r="F15" s="54"/>
      <c r="G15" s="9"/>
      <c r="H15" s="54"/>
      <c r="I15" s="9"/>
      <c r="J15" s="54"/>
      <c r="K15" s="9"/>
      <c r="L15" s="54"/>
      <c r="M15" s="9"/>
      <c r="N15" s="54"/>
      <c r="O15" s="9"/>
    </row>
    <row r="16" spans="1:15" x14ac:dyDescent="0.2">
      <c r="A16" s="55" t="s">
        <v>6</v>
      </c>
      <c r="C16" s="21"/>
      <c r="D16" s="40">
        <f>SUM(C17:C21)/(COUNTIF(C17:C21,"&gt;0")+0.00000001)</f>
        <v>0</v>
      </c>
      <c r="E16" s="21"/>
      <c r="F16" s="40">
        <f>SUM(E17:E21)/(COUNTIF(E17:E21,"&gt;0")+0.00000001)</f>
        <v>0</v>
      </c>
      <c r="G16" s="21"/>
      <c r="H16" s="40">
        <f>SUM(G17:G21)/(COUNTIF(G17:G21,"&gt;0")+0.00000001)</f>
        <v>0</v>
      </c>
      <c r="I16" s="21"/>
      <c r="J16" s="40">
        <f>SUM(I17:I21)/(COUNTIF(I17:I21,"&gt;0")+0.00000001)</f>
        <v>0</v>
      </c>
      <c r="K16" s="21"/>
      <c r="L16" s="40">
        <f>SUM(K17:K21)/(COUNTIF(K17:K21,"&gt;0")+0.00000001)</f>
        <v>0</v>
      </c>
      <c r="M16" s="21"/>
      <c r="N16" s="40">
        <f>SUM(M17:M21)/(COUNTIF(M17:M21,"&gt;0")+0.00000001)</f>
        <v>0</v>
      </c>
      <c r="O16" s="9"/>
    </row>
    <row r="17" spans="1:15" ht="25.5" x14ac:dyDescent="0.2">
      <c r="B17" s="56" t="s">
        <v>572</v>
      </c>
      <c r="C17" s="9"/>
      <c r="D17" s="54"/>
      <c r="E17" s="9"/>
      <c r="F17" s="54"/>
      <c r="G17" s="9"/>
      <c r="H17" s="54"/>
      <c r="I17" s="9"/>
      <c r="J17" s="54"/>
      <c r="K17" s="9"/>
      <c r="L17" s="54"/>
      <c r="M17" s="9"/>
      <c r="N17" s="54"/>
      <c r="O17" s="9"/>
    </row>
    <row r="18" spans="1:15" x14ac:dyDescent="0.2">
      <c r="B18" s="56" t="s">
        <v>573</v>
      </c>
      <c r="C18" s="9"/>
      <c r="D18" s="54"/>
      <c r="E18" s="9"/>
      <c r="F18" s="54"/>
      <c r="G18" s="9"/>
      <c r="H18" s="54"/>
      <c r="I18" s="9"/>
      <c r="J18" s="54"/>
      <c r="K18" s="9"/>
      <c r="L18" s="54"/>
      <c r="M18" s="9"/>
      <c r="N18" s="54"/>
      <c r="O18" s="9"/>
    </row>
    <row r="19" spans="1:15" x14ac:dyDescent="0.2">
      <c r="B19" s="56" t="s">
        <v>574</v>
      </c>
      <c r="C19" s="9"/>
      <c r="D19" s="54"/>
      <c r="E19" s="9"/>
      <c r="F19" s="54"/>
      <c r="G19" s="9"/>
      <c r="H19" s="54"/>
      <c r="I19" s="9"/>
      <c r="J19" s="54"/>
      <c r="K19" s="9"/>
      <c r="L19" s="54"/>
      <c r="M19" s="9"/>
      <c r="N19" s="54"/>
      <c r="O19" s="9"/>
    </row>
    <row r="20" spans="1:15" ht="25.5" x14ac:dyDescent="0.2">
      <c r="B20" s="56" t="s">
        <v>575</v>
      </c>
      <c r="C20" s="9"/>
      <c r="D20" s="54"/>
      <c r="E20" s="9"/>
      <c r="F20" s="54"/>
      <c r="G20" s="9"/>
      <c r="H20" s="54"/>
      <c r="I20" s="9"/>
      <c r="J20" s="54"/>
      <c r="K20" s="9"/>
      <c r="L20" s="54"/>
      <c r="M20" s="9"/>
      <c r="N20" s="54"/>
      <c r="O20" s="9"/>
    </row>
    <row r="21" spans="1:15" x14ac:dyDescent="0.2">
      <c r="B21" s="56" t="s">
        <v>576</v>
      </c>
      <c r="C21" s="9"/>
      <c r="D21" s="54"/>
      <c r="E21" s="9"/>
      <c r="F21" s="54"/>
      <c r="G21" s="9"/>
      <c r="H21" s="54"/>
      <c r="I21" s="9"/>
      <c r="J21" s="54"/>
      <c r="K21" s="9"/>
      <c r="L21" s="54"/>
      <c r="M21" s="9"/>
      <c r="N21" s="54"/>
      <c r="O21" s="9"/>
    </row>
    <row r="22" spans="1:15" x14ac:dyDescent="0.2">
      <c r="A22" s="55" t="s">
        <v>8</v>
      </c>
      <c r="C22" s="21"/>
      <c r="D22" s="40">
        <f>SUM(C23:C27)/(COUNTIF(C23:C27,"&gt;0")+0.00000001)</f>
        <v>0</v>
      </c>
      <c r="E22" s="21"/>
      <c r="F22" s="40">
        <f>SUM(E23:E27)/(COUNTIF(E23:E27,"&gt;0")+0.00000001)</f>
        <v>0</v>
      </c>
      <c r="G22" s="21"/>
      <c r="H22" s="40">
        <f>SUM(G23:G27)/(COUNTIF(G23:G27,"&gt;0")+0.00000001)</f>
        <v>0</v>
      </c>
      <c r="I22" s="21"/>
      <c r="J22" s="40">
        <f>SUM(I23:I27)/(COUNTIF(I23:I27,"&gt;0")+0.00000001)</f>
        <v>0</v>
      </c>
      <c r="K22" s="21"/>
      <c r="L22" s="40">
        <f>SUM(K23:K27)/(COUNTIF(K23:K27,"&gt;0")+0.00000001)</f>
        <v>0</v>
      </c>
      <c r="M22" s="21"/>
      <c r="N22" s="40">
        <f>SUM(M23:M27)/(COUNTIF(M23:M27,"&gt;0")+0.00000001)</f>
        <v>0</v>
      </c>
      <c r="O22" s="9"/>
    </row>
    <row r="23" spans="1:15" ht="14.25" customHeight="1" x14ac:dyDescent="0.2">
      <c r="B23" s="56" t="s">
        <v>577</v>
      </c>
      <c r="C23" s="9"/>
      <c r="D23" s="54"/>
      <c r="E23" s="9"/>
      <c r="F23" s="54"/>
      <c r="G23" s="9"/>
      <c r="H23" s="54"/>
      <c r="I23" s="9"/>
      <c r="J23" s="54"/>
      <c r="K23" s="9"/>
      <c r="L23" s="54"/>
      <c r="M23" s="9"/>
      <c r="N23" s="54"/>
      <c r="O23" s="9"/>
    </row>
    <row r="24" spans="1:15" x14ac:dyDescent="0.2">
      <c r="B24" s="56" t="s">
        <v>573</v>
      </c>
      <c r="C24" s="9"/>
      <c r="D24" s="54"/>
      <c r="E24" s="9"/>
      <c r="F24" s="54"/>
      <c r="G24" s="9"/>
      <c r="H24" s="54"/>
      <c r="I24" s="9"/>
      <c r="J24" s="54"/>
      <c r="K24" s="9"/>
      <c r="L24" s="54"/>
      <c r="M24" s="9"/>
      <c r="N24" s="54"/>
      <c r="O24" s="9"/>
    </row>
    <row r="25" spans="1:15" x14ac:dyDescent="0.2">
      <c r="B25" s="56" t="s">
        <v>574</v>
      </c>
      <c r="C25" s="9"/>
      <c r="D25" s="54"/>
      <c r="E25" s="9"/>
      <c r="F25" s="54"/>
      <c r="G25" s="9"/>
      <c r="H25" s="54"/>
      <c r="I25" s="9"/>
      <c r="J25" s="54"/>
      <c r="K25" s="9"/>
      <c r="L25" s="54"/>
      <c r="M25" s="9"/>
      <c r="N25" s="54"/>
      <c r="O25" s="9"/>
    </row>
    <row r="26" spans="1:15" ht="25.5" x14ac:dyDescent="0.2">
      <c r="B26" s="56" t="s">
        <v>578</v>
      </c>
      <c r="C26" s="9"/>
      <c r="D26" s="54"/>
      <c r="E26" s="9"/>
      <c r="F26" s="54"/>
      <c r="G26" s="9"/>
      <c r="H26" s="54"/>
      <c r="I26" s="9"/>
      <c r="J26" s="54"/>
      <c r="K26" s="9"/>
      <c r="L26" s="54"/>
      <c r="M26" s="9"/>
      <c r="N26" s="54"/>
      <c r="O26" s="9"/>
    </row>
    <row r="27" spans="1:15" x14ac:dyDescent="0.2">
      <c r="B27" s="56" t="s">
        <v>579</v>
      </c>
      <c r="C27" s="9"/>
      <c r="D27" s="54"/>
      <c r="E27" s="9"/>
      <c r="F27" s="54"/>
      <c r="G27" s="9"/>
      <c r="H27" s="54"/>
      <c r="I27" s="9"/>
      <c r="J27" s="54"/>
      <c r="K27" s="9"/>
      <c r="L27" s="54"/>
      <c r="M27" s="9"/>
      <c r="N27" s="54"/>
      <c r="O27" s="9"/>
    </row>
    <row r="28" spans="1:15" x14ac:dyDescent="0.2">
      <c r="A28" s="55" t="s">
        <v>9</v>
      </c>
      <c r="C28" s="21"/>
      <c r="D28" s="40">
        <f>SUM(C29:C34)/(COUNTIF(C29:C34,"&gt;0")+0.00000001)</f>
        <v>0</v>
      </c>
      <c r="E28" s="21"/>
      <c r="F28" s="40">
        <f>SUM(E29:E34)/(COUNTIF(E29:E34,"&gt;0")+0.00000001)</f>
        <v>0</v>
      </c>
      <c r="G28" s="21"/>
      <c r="H28" s="40">
        <f>SUM(G29:G34)/(COUNTIF(G29:G34,"&gt;0")+0.00000001)</f>
        <v>0</v>
      </c>
      <c r="I28" s="21"/>
      <c r="J28" s="40">
        <f>SUM(I29:I34)/(COUNTIF(I29:I34,"&gt;0")+0.00000001)</f>
        <v>0</v>
      </c>
      <c r="K28" s="21"/>
      <c r="L28" s="40">
        <f>SUM(K29:K34)/(COUNTIF(K29:K34,"&gt;0")+0.00000001)</f>
        <v>0</v>
      </c>
      <c r="M28" s="21"/>
      <c r="N28" s="40">
        <f>SUM(M29:M34)/(COUNTIF(M29:M34,"&gt;0")+0.00000001)</f>
        <v>0</v>
      </c>
      <c r="O28" s="9"/>
    </row>
    <row r="29" spans="1:15" ht="25.5" x14ac:dyDescent="0.2">
      <c r="B29" s="56" t="s">
        <v>580</v>
      </c>
      <c r="C29" s="9"/>
      <c r="D29" s="54"/>
      <c r="E29" s="9"/>
      <c r="F29" s="54"/>
      <c r="G29" s="9"/>
      <c r="H29" s="54"/>
      <c r="I29" s="9"/>
      <c r="J29" s="54"/>
      <c r="K29" s="9"/>
      <c r="L29" s="54"/>
      <c r="M29" s="9"/>
      <c r="N29" s="54"/>
      <c r="O29" s="9"/>
    </row>
    <row r="30" spans="1:15" x14ac:dyDescent="0.2">
      <c r="B30" s="56" t="s">
        <v>573</v>
      </c>
      <c r="C30" s="9"/>
      <c r="D30" s="54"/>
      <c r="E30" s="9"/>
      <c r="F30" s="54"/>
      <c r="G30" s="9"/>
      <c r="H30" s="54"/>
      <c r="I30" s="9"/>
      <c r="J30" s="54"/>
      <c r="K30" s="9"/>
      <c r="L30" s="54"/>
      <c r="M30" s="9"/>
      <c r="N30" s="54"/>
      <c r="O30" s="9"/>
    </row>
    <row r="31" spans="1:15" x14ac:dyDescent="0.2">
      <c r="B31" s="56" t="s">
        <v>581</v>
      </c>
      <c r="C31" s="9"/>
      <c r="D31" s="54"/>
      <c r="E31" s="9"/>
      <c r="F31" s="54"/>
      <c r="G31" s="9"/>
      <c r="H31" s="54"/>
      <c r="I31" s="9"/>
      <c r="J31" s="54"/>
      <c r="K31" s="9"/>
      <c r="L31" s="54"/>
      <c r="M31" s="9"/>
      <c r="N31" s="54"/>
      <c r="O31" s="9"/>
    </row>
    <row r="32" spans="1:15" ht="25.5" x14ac:dyDescent="0.2">
      <c r="B32" s="56" t="s">
        <v>582</v>
      </c>
      <c r="C32" s="9"/>
      <c r="D32" s="54"/>
      <c r="E32" s="9"/>
      <c r="F32" s="54"/>
      <c r="G32" s="9"/>
      <c r="H32" s="54"/>
      <c r="I32" s="9"/>
      <c r="J32" s="54"/>
      <c r="K32" s="9"/>
      <c r="L32" s="54"/>
      <c r="M32" s="9"/>
      <c r="N32" s="54"/>
      <c r="O32" s="9"/>
    </row>
    <row r="33" spans="1:15" ht="25.5" x14ac:dyDescent="0.2">
      <c r="B33" s="56" t="s">
        <v>583</v>
      </c>
      <c r="C33" s="9"/>
      <c r="D33" s="54"/>
      <c r="E33" s="9"/>
      <c r="F33" s="54"/>
      <c r="G33" s="9"/>
      <c r="H33" s="54"/>
      <c r="I33" s="9"/>
      <c r="J33" s="54"/>
      <c r="K33" s="9"/>
      <c r="L33" s="54"/>
      <c r="M33" s="9"/>
      <c r="N33" s="54"/>
      <c r="O33" s="9"/>
    </row>
    <row r="34" spans="1:15" x14ac:dyDescent="0.2">
      <c r="B34" s="56" t="s">
        <v>576</v>
      </c>
      <c r="C34" s="9"/>
      <c r="D34" s="54"/>
      <c r="E34" s="9"/>
      <c r="F34" s="54"/>
      <c r="G34" s="9"/>
      <c r="H34" s="54"/>
      <c r="I34" s="9"/>
      <c r="J34" s="54"/>
      <c r="K34" s="9"/>
      <c r="L34" s="54"/>
      <c r="M34" s="9"/>
      <c r="N34" s="54"/>
      <c r="O34" s="9"/>
    </row>
    <row r="35" spans="1:15" x14ac:dyDescent="0.2">
      <c r="A35" s="55" t="s">
        <v>10</v>
      </c>
      <c r="C35" s="21"/>
      <c r="D35" s="40">
        <f>SUM(C36:C41)/(COUNTIF(C36:C41,"&gt;0")+0.00000001)</f>
        <v>0</v>
      </c>
      <c r="E35" s="21"/>
      <c r="F35" s="40">
        <f>SUM(E36:E41)/(COUNTIF(E36:E41,"&gt;0")+0.00000001)</f>
        <v>0</v>
      </c>
      <c r="G35" s="21"/>
      <c r="H35" s="40">
        <f>SUM(G36:G41)/(COUNTIF(G36:G41,"&gt;0")+0.00000001)</f>
        <v>0</v>
      </c>
      <c r="I35" s="21"/>
      <c r="J35" s="40">
        <f>SUM(I36:I41)/(COUNTIF(I36:I41,"&gt;0")+0.00000001)</f>
        <v>0</v>
      </c>
      <c r="K35" s="21"/>
      <c r="L35" s="40">
        <f>SUM(K36:K41)/(COUNTIF(K36:K41,"&gt;0")+0.00000001)</f>
        <v>0</v>
      </c>
      <c r="M35" s="21"/>
      <c r="N35" s="40">
        <f>SUM(M36:M41)/(COUNTIF(M36:M41,"&gt;0")+0.00000001)</f>
        <v>0</v>
      </c>
      <c r="O35" s="9"/>
    </row>
    <row r="36" spans="1:15" ht="25.5" x14ac:dyDescent="0.2">
      <c r="B36" s="56" t="s">
        <v>584</v>
      </c>
      <c r="C36" s="9"/>
      <c r="D36" s="54"/>
      <c r="E36" s="9"/>
      <c r="F36" s="54"/>
      <c r="G36" s="9"/>
      <c r="H36" s="54"/>
      <c r="I36" s="9"/>
      <c r="J36" s="54"/>
      <c r="K36" s="9"/>
      <c r="L36" s="54"/>
      <c r="M36" s="9"/>
      <c r="N36" s="54"/>
      <c r="O36" s="9"/>
    </row>
    <row r="37" spans="1:15" x14ac:dyDescent="0.2">
      <c r="B37" s="56" t="s">
        <v>573</v>
      </c>
      <c r="C37" s="9"/>
      <c r="D37" s="54"/>
      <c r="E37" s="9"/>
      <c r="F37" s="54"/>
      <c r="G37" s="9"/>
      <c r="H37" s="54"/>
      <c r="I37" s="9"/>
      <c r="J37" s="54"/>
      <c r="K37" s="9"/>
      <c r="L37" s="54"/>
      <c r="M37" s="9"/>
      <c r="N37" s="54"/>
      <c r="O37" s="9"/>
    </row>
    <row r="38" spans="1:15" x14ac:dyDescent="0.2">
      <c r="B38" s="56" t="s">
        <v>581</v>
      </c>
      <c r="C38" s="9"/>
      <c r="D38" s="54"/>
      <c r="E38" s="9"/>
      <c r="F38" s="54"/>
      <c r="G38" s="9"/>
      <c r="H38" s="54"/>
      <c r="I38" s="9"/>
      <c r="J38" s="54"/>
      <c r="K38" s="9"/>
      <c r="L38" s="54"/>
      <c r="M38" s="9"/>
      <c r="N38" s="54"/>
      <c r="O38" s="9"/>
    </row>
    <row r="39" spans="1:15" ht="25.5" x14ac:dyDescent="0.2">
      <c r="B39" s="56" t="s">
        <v>585</v>
      </c>
      <c r="C39" s="9"/>
      <c r="D39" s="54"/>
      <c r="E39" s="9"/>
      <c r="F39" s="54"/>
      <c r="G39" s="9"/>
      <c r="H39" s="54"/>
      <c r="I39" s="9"/>
      <c r="J39" s="54"/>
      <c r="K39" s="9"/>
      <c r="L39" s="54"/>
      <c r="M39" s="9"/>
      <c r="N39" s="54"/>
      <c r="O39" s="9"/>
    </row>
    <row r="40" spans="1:15" ht="25.5" x14ac:dyDescent="0.2">
      <c r="B40" s="56" t="s">
        <v>586</v>
      </c>
      <c r="C40" s="9"/>
      <c r="D40" s="54"/>
      <c r="E40" s="9"/>
      <c r="F40" s="54"/>
      <c r="G40" s="9"/>
      <c r="H40" s="54"/>
      <c r="I40" s="9"/>
      <c r="J40" s="54"/>
      <c r="K40" s="9"/>
      <c r="L40" s="54"/>
      <c r="M40" s="9"/>
      <c r="N40" s="54"/>
      <c r="O40" s="9"/>
    </row>
    <row r="41" spans="1:15" ht="25.5" x14ac:dyDescent="0.2">
      <c r="B41" s="56" t="s">
        <v>587</v>
      </c>
      <c r="C41" s="9"/>
      <c r="D41" s="54"/>
      <c r="E41" s="9"/>
      <c r="F41" s="54"/>
      <c r="G41" s="9"/>
      <c r="H41" s="54"/>
      <c r="I41" s="9"/>
      <c r="J41" s="54"/>
      <c r="K41" s="9"/>
      <c r="L41" s="54"/>
      <c r="M41" s="9"/>
      <c r="N41" s="54"/>
      <c r="O41" s="9"/>
    </row>
    <row r="42" spans="1:15" x14ac:dyDescent="0.2">
      <c r="A42" s="55" t="s">
        <v>11</v>
      </c>
      <c r="C42" s="21"/>
      <c r="D42" s="40">
        <f>SUM(C43:C48)/(COUNTIF(C43:C48,"&gt;0")+0.00000001)</f>
        <v>0</v>
      </c>
      <c r="E42" s="21"/>
      <c r="F42" s="40">
        <f>SUM(E43:E48)/(COUNTIF(E43:E48,"&gt;0")+0.00000001)</f>
        <v>0</v>
      </c>
      <c r="G42" s="21"/>
      <c r="H42" s="40">
        <f>SUM(G43:G48)/(COUNTIF(G43:G48,"&gt;0")+0.00000001)</f>
        <v>0</v>
      </c>
      <c r="I42" s="21"/>
      <c r="J42" s="40">
        <f>SUM(I43:I48)/(COUNTIF(I43:I48,"&gt;0")+0.00000001)</f>
        <v>0</v>
      </c>
      <c r="K42" s="21"/>
      <c r="L42" s="40">
        <f>SUM(K43:K48)/(COUNTIF(K43:K48,"&gt;0")+0.00000001)</f>
        <v>0</v>
      </c>
      <c r="M42" s="21"/>
      <c r="N42" s="40">
        <f>SUM(M43:M48)/(COUNTIF(M43:M48,"&gt;0")+0.00000001)</f>
        <v>0</v>
      </c>
      <c r="O42" s="9"/>
    </row>
    <row r="43" spans="1:15" ht="25.5" x14ac:dyDescent="0.2">
      <c r="B43" s="56" t="s">
        <v>588</v>
      </c>
      <c r="C43" s="9"/>
      <c r="D43" s="54"/>
      <c r="E43" s="9"/>
      <c r="F43" s="54"/>
      <c r="G43" s="9"/>
      <c r="H43" s="54"/>
      <c r="I43" s="9"/>
      <c r="J43" s="54"/>
      <c r="K43" s="9"/>
      <c r="L43" s="54"/>
      <c r="M43" s="9"/>
      <c r="N43" s="54"/>
      <c r="O43" s="9"/>
    </row>
    <row r="44" spans="1:15" x14ac:dyDescent="0.2">
      <c r="B44" s="56" t="s">
        <v>573</v>
      </c>
      <c r="C44" s="9"/>
      <c r="D44" s="54"/>
      <c r="E44" s="9"/>
      <c r="F44" s="54"/>
      <c r="G44" s="9"/>
      <c r="H44" s="54"/>
      <c r="I44" s="9"/>
      <c r="J44" s="54"/>
      <c r="K44" s="9"/>
      <c r="L44" s="54"/>
      <c r="M44" s="9"/>
      <c r="N44" s="54"/>
      <c r="O44" s="9"/>
    </row>
    <row r="45" spans="1:15" x14ac:dyDescent="0.2">
      <c r="B45" s="56" t="s">
        <v>581</v>
      </c>
      <c r="C45" s="9"/>
      <c r="D45" s="54"/>
      <c r="E45" s="9"/>
      <c r="F45" s="54"/>
      <c r="G45" s="9"/>
      <c r="H45" s="54"/>
      <c r="I45" s="9"/>
      <c r="J45" s="54"/>
      <c r="K45" s="9"/>
      <c r="L45" s="54"/>
      <c r="M45" s="9"/>
      <c r="N45" s="54"/>
      <c r="O45" s="9"/>
    </row>
    <row r="46" spans="1:15" ht="25.5" x14ac:dyDescent="0.2">
      <c r="B46" s="56" t="s">
        <v>582</v>
      </c>
      <c r="C46" s="14"/>
      <c r="D46" s="35"/>
      <c r="E46" s="14"/>
      <c r="F46" s="35"/>
      <c r="G46" s="14"/>
      <c r="H46" s="35"/>
      <c r="I46" s="14"/>
      <c r="J46" s="35"/>
      <c r="K46" s="14"/>
      <c r="L46" s="35"/>
      <c r="M46" s="14"/>
      <c r="N46" s="35"/>
      <c r="O46" s="9"/>
    </row>
    <row r="47" spans="1:15" ht="27" customHeight="1" x14ac:dyDescent="0.2">
      <c r="B47" s="56" t="s">
        <v>589</v>
      </c>
      <c r="C47" s="9"/>
      <c r="D47" s="54"/>
      <c r="E47" s="9"/>
      <c r="F47" s="54"/>
      <c r="G47" s="9"/>
      <c r="H47" s="54"/>
      <c r="I47" s="9"/>
      <c r="J47" s="54"/>
      <c r="K47" s="9"/>
      <c r="L47" s="54"/>
      <c r="M47" s="9"/>
      <c r="N47" s="54"/>
      <c r="O47" s="9"/>
    </row>
    <row r="48" spans="1:15" ht="25.5" x14ac:dyDescent="0.2">
      <c r="B48" s="56" t="s">
        <v>587</v>
      </c>
      <c r="C48" s="9"/>
      <c r="D48" s="54"/>
      <c r="E48" s="9"/>
      <c r="F48" s="54"/>
      <c r="G48" s="9"/>
      <c r="H48" s="54"/>
      <c r="I48" s="9"/>
      <c r="J48" s="54"/>
      <c r="K48" s="9"/>
      <c r="L48" s="54"/>
      <c r="M48" s="9"/>
      <c r="N48" s="54"/>
      <c r="O48" s="9"/>
    </row>
    <row r="49" spans="1:15" x14ac:dyDescent="0.2">
      <c r="B49" s="44" t="s">
        <v>123</v>
      </c>
      <c r="C49" s="15"/>
      <c r="D49" s="41">
        <f>D3+D10+D16+D22+D28+D35+D42</f>
        <v>0</v>
      </c>
      <c r="E49" s="15"/>
      <c r="F49" s="41">
        <f>F3+F10+F16+F22+F28+F35+F42</f>
        <v>0</v>
      </c>
      <c r="G49" s="15"/>
      <c r="H49" s="41">
        <f>H3+H10+H16+H22+H28+H35+H42</f>
        <v>0</v>
      </c>
      <c r="I49" s="15"/>
      <c r="J49" s="41">
        <f>J3+J10+J16+J22+J28+J35+J42</f>
        <v>0</v>
      </c>
      <c r="K49" s="15"/>
      <c r="L49" s="41">
        <f>L3+L10+L16+L22+L28+L35+L42</f>
        <v>0</v>
      </c>
      <c r="M49" s="15"/>
      <c r="N49" s="41">
        <f>N3+N10+N16+N22+N28+N35+N42</f>
        <v>0</v>
      </c>
      <c r="O49" s="9"/>
    </row>
    <row r="50" spans="1:15" x14ac:dyDescent="0.2">
      <c r="B50" s="44" t="s">
        <v>124</v>
      </c>
      <c r="C50" s="15"/>
      <c r="D50" s="41">
        <f>D49/(COUNTIF(D3:D48,"&gt;0")+0.00000001)</f>
        <v>0</v>
      </c>
      <c r="E50" s="15"/>
      <c r="F50" s="41">
        <f>F49/(COUNTIF(F3:F48,"&gt;0")+0.00000001)</f>
        <v>0</v>
      </c>
      <c r="G50" s="15"/>
      <c r="H50" s="41">
        <f>H49/(COUNTIF(H3:H48,"&gt;0")+0.00000001)</f>
        <v>0</v>
      </c>
      <c r="I50" s="15"/>
      <c r="J50" s="41">
        <f>J49/(COUNTIF(J3:J48,"&gt;0")+0.00000001)</f>
        <v>0</v>
      </c>
      <c r="K50" s="15"/>
      <c r="L50" s="41">
        <f>L49/(COUNTIF(L3:L48,"&gt;0")+0.00000001)</f>
        <v>0</v>
      </c>
      <c r="M50" s="15"/>
      <c r="N50" s="41">
        <f>N49/(COUNTIF(N3:N48,"&gt;0")+0.00000001)</f>
        <v>0</v>
      </c>
      <c r="O50" s="9"/>
    </row>
    <row r="51" spans="1:15" x14ac:dyDescent="0.2">
      <c r="B51" s="44" t="s">
        <v>125</v>
      </c>
      <c r="C51" s="15"/>
      <c r="D51" s="41">
        <f>D50/5*100</f>
        <v>0</v>
      </c>
      <c r="E51" s="15"/>
      <c r="F51" s="41">
        <f>F50/5*100</f>
        <v>0</v>
      </c>
      <c r="G51" s="15"/>
      <c r="H51" s="41">
        <f>H50/5*100</f>
        <v>0</v>
      </c>
      <c r="I51" s="15"/>
      <c r="J51" s="41">
        <f>J50/5*100</f>
        <v>0</v>
      </c>
      <c r="K51" s="15"/>
      <c r="L51" s="41">
        <f>L50/5*100</f>
        <v>0</v>
      </c>
      <c r="M51" s="15"/>
      <c r="N51" s="41">
        <f>N50/5*100</f>
        <v>0</v>
      </c>
      <c r="O51" s="9"/>
    </row>
    <row r="52" spans="1:15" x14ac:dyDescent="0.2">
      <c r="A52" s="49" t="s">
        <v>55</v>
      </c>
      <c r="O52" s="19"/>
    </row>
    <row r="53" spans="1:15" x14ac:dyDescent="0.2">
      <c r="A53" s="36" t="s">
        <v>103</v>
      </c>
      <c r="O53" s="19"/>
    </row>
    <row r="54" spans="1:15" x14ac:dyDescent="0.2">
      <c r="A54" s="36" t="s">
        <v>56</v>
      </c>
      <c r="O54" s="19"/>
    </row>
    <row r="55" spans="1:15" x14ac:dyDescent="0.2">
      <c r="A55" s="36" t="s">
        <v>57</v>
      </c>
      <c r="O55" s="19"/>
    </row>
    <row r="56" spans="1:15" x14ac:dyDescent="0.2">
      <c r="A56" s="36" t="s">
        <v>58</v>
      </c>
      <c r="O56" s="19"/>
    </row>
    <row r="57" spans="1:15" x14ac:dyDescent="0.2">
      <c r="A57" s="36" t="s">
        <v>59</v>
      </c>
      <c r="O57" s="19"/>
    </row>
    <row r="58" spans="1:15" x14ac:dyDescent="0.2">
      <c r="A58" s="36" t="s">
        <v>60</v>
      </c>
      <c r="O58" s="19"/>
    </row>
    <row r="59" spans="1:15" x14ac:dyDescent="0.2">
      <c r="A59" s="57" t="s">
        <v>150</v>
      </c>
      <c r="C59" s="98" t="str">
        <f>Front!H1</f>
        <v>Date</v>
      </c>
      <c r="D59" s="99"/>
      <c r="E59" s="98" t="str">
        <f>Front!I1</f>
        <v>Date</v>
      </c>
      <c r="F59" s="99"/>
      <c r="G59" s="98" t="str">
        <f>Front!J1</f>
        <v>Date</v>
      </c>
      <c r="H59" s="99"/>
      <c r="I59" s="98" t="str">
        <f>Front!K1</f>
        <v>Date</v>
      </c>
      <c r="J59" s="99"/>
      <c r="K59" s="98" t="str">
        <f>Front!L1</f>
        <v>Date</v>
      </c>
      <c r="L59" s="99"/>
      <c r="M59" s="98" t="str">
        <f>Front!M1</f>
        <v>Date</v>
      </c>
      <c r="N59" s="99"/>
      <c r="O59" s="18" t="s">
        <v>97</v>
      </c>
    </row>
    <row r="60" spans="1:15" ht="27" customHeight="1" x14ac:dyDescent="0.2">
      <c r="C60" s="51" t="s">
        <v>27</v>
      </c>
      <c r="D60" s="51" t="s">
        <v>28</v>
      </c>
      <c r="E60" s="51" t="s">
        <v>27</v>
      </c>
      <c r="F60" s="51" t="s">
        <v>28</v>
      </c>
      <c r="G60" s="51" t="s">
        <v>27</v>
      </c>
      <c r="H60" s="51" t="s">
        <v>28</v>
      </c>
      <c r="I60" s="51" t="s">
        <v>27</v>
      </c>
      <c r="J60" s="51" t="s">
        <v>28</v>
      </c>
      <c r="K60" s="51" t="s">
        <v>27</v>
      </c>
      <c r="L60" s="51" t="s">
        <v>28</v>
      </c>
      <c r="M60" s="51" t="s">
        <v>27</v>
      </c>
      <c r="N60" s="51" t="s">
        <v>28</v>
      </c>
      <c r="O60" s="9"/>
    </row>
    <row r="61" spans="1:15" x14ac:dyDescent="0.2">
      <c r="A61" s="55" t="s">
        <v>5</v>
      </c>
      <c r="C61" s="21"/>
      <c r="D61" s="40">
        <f>SUM(C62:C67)/(COUNTIF(C62:C67,"&gt;0")+0.00000001)</f>
        <v>0</v>
      </c>
      <c r="E61" s="21"/>
      <c r="F61" s="40">
        <f>SUM(E62:E67)/(COUNTIF(E62:E67,"&gt;0")+0.00000001)</f>
        <v>0</v>
      </c>
      <c r="G61" s="21"/>
      <c r="H61" s="40">
        <f>SUM(G62:G67)/(COUNTIF(G62:G67,"&gt;0")+0.00000001)</f>
        <v>0</v>
      </c>
      <c r="I61" s="21"/>
      <c r="J61" s="40">
        <f>SUM(I62:I67)/(COUNTIF(I62:I67,"&gt;0")+0.00000001)</f>
        <v>0</v>
      </c>
      <c r="K61" s="21"/>
      <c r="L61" s="40">
        <f>SUM(K62:K67)/(COUNTIF(K62:K67,"&gt;0")+0.00000001)</f>
        <v>0</v>
      </c>
      <c r="M61" s="21"/>
      <c r="N61" s="40">
        <f>SUM(M62:M67)/(COUNTIF(M62:M67,"&gt;0")+0.00000001)</f>
        <v>0</v>
      </c>
      <c r="O61" s="9"/>
    </row>
    <row r="62" spans="1:15" ht="25.5" x14ac:dyDescent="0.2">
      <c r="B62" s="56" t="s">
        <v>561</v>
      </c>
      <c r="C62" s="9"/>
      <c r="D62" s="54"/>
      <c r="E62" s="9"/>
      <c r="F62" s="54"/>
      <c r="G62" s="9"/>
      <c r="H62" s="54"/>
      <c r="I62" s="9"/>
      <c r="J62" s="54"/>
      <c r="K62" s="9"/>
      <c r="L62" s="54"/>
      <c r="M62" s="9"/>
      <c r="N62" s="54"/>
      <c r="O62" s="9"/>
    </row>
    <row r="63" spans="1:15" x14ac:dyDescent="0.2">
      <c r="B63" s="56" t="s">
        <v>562</v>
      </c>
      <c r="C63" s="14"/>
      <c r="D63" s="54"/>
      <c r="E63" s="14"/>
      <c r="F63" s="54"/>
      <c r="G63" s="14"/>
      <c r="H63" s="54"/>
      <c r="I63" s="14"/>
      <c r="J63" s="54"/>
      <c r="K63" s="14"/>
      <c r="L63" s="54"/>
      <c r="M63" s="14"/>
      <c r="N63" s="54"/>
      <c r="O63" s="9"/>
    </row>
    <row r="64" spans="1:15" x14ac:dyDescent="0.2">
      <c r="B64" s="56" t="s">
        <v>563</v>
      </c>
      <c r="C64" s="9"/>
      <c r="D64" s="54"/>
      <c r="E64" s="9"/>
      <c r="F64" s="54"/>
      <c r="G64" s="9"/>
      <c r="H64" s="54"/>
      <c r="I64" s="9"/>
      <c r="J64" s="54"/>
      <c r="K64" s="9"/>
      <c r="L64" s="54"/>
      <c r="M64" s="9"/>
      <c r="N64" s="54"/>
      <c r="O64" s="9"/>
    </row>
    <row r="65" spans="1:15" x14ac:dyDescent="0.2">
      <c r="B65" s="56" t="s">
        <v>564</v>
      </c>
      <c r="C65" s="9"/>
      <c r="D65" s="54"/>
      <c r="E65" s="9"/>
      <c r="F65" s="54"/>
      <c r="G65" s="9"/>
      <c r="H65" s="54"/>
      <c r="I65" s="9"/>
      <c r="J65" s="54"/>
      <c r="K65" s="9"/>
      <c r="L65" s="54"/>
      <c r="M65" s="9"/>
      <c r="N65" s="54"/>
      <c r="O65" s="9"/>
    </row>
    <row r="66" spans="1:15" ht="25.5" x14ac:dyDescent="0.2">
      <c r="B66" s="56" t="s">
        <v>565</v>
      </c>
      <c r="C66" s="9"/>
      <c r="D66" s="54"/>
      <c r="E66" s="9"/>
      <c r="F66" s="54"/>
      <c r="G66" s="9"/>
      <c r="H66" s="54"/>
      <c r="I66" s="9"/>
      <c r="J66" s="54"/>
      <c r="K66" s="9"/>
      <c r="L66" s="54"/>
      <c r="M66" s="9"/>
      <c r="N66" s="54"/>
      <c r="O66" s="9"/>
    </row>
    <row r="67" spans="1:15" ht="25.5" x14ac:dyDescent="0.2">
      <c r="B67" s="56" t="s">
        <v>566</v>
      </c>
      <c r="C67" s="9"/>
      <c r="D67" s="54"/>
      <c r="E67" s="9"/>
      <c r="F67" s="54"/>
      <c r="G67" s="9"/>
      <c r="H67" s="54"/>
      <c r="I67" s="9"/>
      <c r="J67" s="54"/>
      <c r="K67" s="9"/>
      <c r="L67" s="54"/>
      <c r="M67" s="9"/>
      <c r="N67" s="54"/>
      <c r="O67" s="9"/>
    </row>
    <row r="68" spans="1:15" x14ac:dyDescent="0.2">
      <c r="A68" s="55" t="s">
        <v>7</v>
      </c>
      <c r="C68" s="21"/>
      <c r="D68" s="40">
        <f>SUM(C69:C73)/(COUNTIF(C69:C73,"&gt;0")+0.00000001)</f>
        <v>0</v>
      </c>
      <c r="E68" s="21"/>
      <c r="F68" s="40">
        <f>SUM(E69:E73)/(COUNTIF(E69:E73,"&gt;0")+0.00000001)</f>
        <v>0</v>
      </c>
      <c r="G68" s="21"/>
      <c r="H68" s="40">
        <f>SUM(G69:G73)/(COUNTIF(G69:G73,"&gt;0")+0.00000001)</f>
        <v>0</v>
      </c>
      <c r="I68" s="21"/>
      <c r="J68" s="40">
        <f>SUM(I69:I73)/(COUNTIF(I69:I73,"&gt;0")+0.00000001)</f>
        <v>0</v>
      </c>
      <c r="K68" s="21"/>
      <c r="L68" s="40">
        <f>SUM(K69:K73)/(COUNTIF(K69:K73,"&gt;0")+0.00000001)</f>
        <v>0</v>
      </c>
      <c r="M68" s="21"/>
      <c r="N68" s="40">
        <f>SUM(M69:M73)/(COUNTIF(M69:M73,"&gt;0")+0.00000001)</f>
        <v>0</v>
      </c>
      <c r="O68" s="9"/>
    </row>
    <row r="69" spans="1:15" ht="25.5" x14ac:dyDescent="0.2">
      <c r="B69" s="56" t="s">
        <v>567</v>
      </c>
      <c r="C69" s="9"/>
      <c r="D69" s="54"/>
      <c r="E69" s="9"/>
      <c r="F69" s="54"/>
      <c r="G69" s="9"/>
      <c r="H69" s="54"/>
      <c r="I69" s="9"/>
      <c r="J69" s="54"/>
      <c r="K69" s="9"/>
      <c r="L69" s="54"/>
      <c r="M69" s="9"/>
      <c r="N69" s="54"/>
      <c r="O69" s="9"/>
    </row>
    <row r="70" spans="1:15" x14ac:dyDescent="0.2">
      <c r="B70" s="56" t="s">
        <v>568</v>
      </c>
      <c r="C70" s="9"/>
      <c r="D70" s="54"/>
      <c r="E70" s="9"/>
      <c r="F70" s="54"/>
      <c r="G70" s="9"/>
      <c r="H70" s="54"/>
      <c r="I70" s="9"/>
      <c r="J70" s="54"/>
      <c r="K70" s="9"/>
      <c r="L70" s="54"/>
      <c r="M70" s="9"/>
      <c r="N70" s="54"/>
      <c r="O70" s="9"/>
    </row>
    <row r="71" spans="1:15" ht="25.5" x14ac:dyDescent="0.2">
      <c r="B71" s="56" t="s">
        <v>569</v>
      </c>
      <c r="C71" s="9"/>
      <c r="D71" s="54"/>
      <c r="E71" s="9"/>
      <c r="F71" s="54"/>
      <c r="G71" s="9"/>
      <c r="H71" s="54"/>
      <c r="I71" s="9"/>
      <c r="J71" s="54"/>
      <c r="K71" s="9"/>
      <c r="L71" s="54"/>
      <c r="M71" s="9"/>
      <c r="N71" s="54"/>
      <c r="O71" s="9"/>
    </row>
    <row r="72" spans="1:15" x14ac:dyDescent="0.2">
      <c r="B72" s="56" t="s">
        <v>570</v>
      </c>
      <c r="C72" s="9"/>
      <c r="D72" s="54"/>
      <c r="E72" s="9"/>
      <c r="F72" s="54"/>
      <c r="G72" s="9"/>
      <c r="H72" s="54"/>
      <c r="I72" s="9"/>
      <c r="J72" s="54"/>
      <c r="K72" s="9"/>
      <c r="L72" s="54"/>
      <c r="M72" s="9"/>
      <c r="N72" s="54"/>
      <c r="O72" s="9"/>
    </row>
    <row r="73" spans="1:15" ht="25.5" x14ac:dyDescent="0.2">
      <c r="B73" s="56" t="s">
        <v>571</v>
      </c>
      <c r="C73" s="9"/>
      <c r="D73" s="54"/>
      <c r="E73" s="9"/>
      <c r="F73" s="54"/>
      <c r="G73" s="9"/>
      <c r="H73" s="54"/>
      <c r="I73" s="9"/>
      <c r="J73" s="54"/>
      <c r="K73" s="9"/>
      <c r="L73" s="54"/>
      <c r="M73" s="9"/>
      <c r="N73" s="54"/>
      <c r="O73" s="9"/>
    </row>
    <row r="74" spans="1:15" x14ac:dyDescent="0.2">
      <c r="A74" s="55" t="s">
        <v>6</v>
      </c>
      <c r="C74" s="21"/>
      <c r="D74" s="40">
        <f>SUM(C75:C79)/(COUNTIF(C75:C79,"&gt;0")+0.00000001)</f>
        <v>0</v>
      </c>
      <c r="E74" s="21"/>
      <c r="F74" s="40">
        <f>SUM(E75:E79)/(COUNTIF(E75:E79,"&gt;0")+0.00000001)</f>
        <v>0</v>
      </c>
      <c r="G74" s="21"/>
      <c r="H74" s="40">
        <f>SUM(G75:G79)/(COUNTIF(G75:G79,"&gt;0")+0.00000001)</f>
        <v>0</v>
      </c>
      <c r="I74" s="21"/>
      <c r="J74" s="40">
        <f>SUM(I75:I79)/(COUNTIF(I75:I79,"&gt;0")+0.00000001)</f>
        <v>0</v>
      </c>
      <c r="K74" s="21"/>
      <c r="L74" s="40">
        <f>SUM(K75:K79)/(COUNTIF(K75:K79,"&gt;0")+0.00000001)</f>
        <v>0</v>
      </c>
      <c r="M74" s="21"/>
      <c r="N74" s="40">
        <f>SUM(M75:M79)/(COUNTIF(M75:M79,"&gt;0")+0.00000001)</f>
        <v>0</v>
      </c>
      <c r="O74" s="9"/>
    </row>
    <row r="75" spans="1:15" ht="25.5" x14ac:dyDescent="0.2">
      <c r="B75" s="56" t="s">
        <v>572</v>
      </c>
      <c r="C75" s="9"/>
      <c r="D75" s="54"/>
      <c r="E75" s="9"/>
      <c r="F75" s="54"/>
      <c r="G75" s="9"/>
      <c r="H75" s="54"/>
      <c r="I75" s="9"/>
      <c r="J75" s="54"/>
      <c r="K75" s="9"/>
      <c r="L75" s="54"/>
      <c r="M75" s="9"/>
      <c r="N75" s="54"/>
      <c r="O75" s="9"/>
    </row>
    <row r="76" spans="1:15" x14ac:dyDescent="0.2">
      <c r="B76" s="56" t="s">
        <v>573</v>
      </c>
      <c r="C76" s="9"/>
      <c r="D76" s="54"/>
      <c r="E76" s="9"/>
      <c r="F76" s="54"/>
      <c r="G76" s="9"/>
      <c r="H76" s="54"/>
      <c r="I76" s="9"/>
      <c r="J76" s="54"/>
      <c r="K76" s="9"/>
      <c r="L76" s="54"/>
      <c r="M76" s="9"/>
      <c r="N76" s="54"/>
      <c r="O76" s="9"/>
    </row>
    <row r="77" spans="1:15" x14ac:dyDescent="0.2">
      <c r="B77" s="56" t="s">
        <v>574</v>
      </c>
      <c r="C77" s="9"/>
      <c r="D77" s="54"/>
      <c r="E77" s="9"/>
      <c r="F77" s="54"/>
      <c r="G77" s="9"/>
      <c r="H77" s="54"/>
      <c r="I77" s="9"/>
      <c r="J77" s="54"/>
      <c r="K77" s="9"/>
      <c r="L77" s="54"/>
      <c r="M77" s="9"/>
      <c r="N77" s="54"/>
      <c r="O77" s="9"/>
    </row>
    <row r="78" spans="1:15" ht="25.5" x14ac:dyDescent="0.2">
      <c r="B78" s="56" t="s">
        <v>575</v>
      </c>
      <c r="C78" s="9"/>
      <c r="D78" s="54"/>
      <c r="E78" s="9"/>
      <c r="F78" s="54"/>
      <c r="G78" s="9"/>
      <c r="H78" s="54"/>
      <c r="I78" s="9"/>
      <c r="J78" s="54"/>
      <c r="K78" s="9"/>
      <c r="L78" s="54"/>
      <c r="M78" s="9"/>
      <c r="N78" s="54"/>
      <c r="O78" s="9"/>
    </row>
    <row r="79" spans="1:15" x14ac:dyDescent="0.2">
      <c r="B79" s="56" t="s">
        <v>576</v>
      </c>
      <c r="C79" s="9"/>
      <c r="D79" s="54"/>
      <c r="E79" s="9"/>
      <c r="F79" s="54"/>
      <c r="G79" s="9"/>
      <c r="H79" s="54"/>
      <c r="I79" s="9"/>
      <c r="J79" s="54"/>
      <c r="K79" s="9"/>
      <c r="L79" s="54"/>
      <c r="M79" s="9"/>
      <c r="N79" s="54"/>
      <c r="O79" s="9"/>
    </row>
    <row r="80" spans="1:15" x14ac:dyDescent="0.2">
      <c r="A80" s="55" t="s">
        <v>8</v>
      </c>
      <c r="C80" s="21"/>
      <c r="D80" s="40">
        <f>SUM(C81:C85)/(COUNTIF(C81:C85,"&gt;0")+0.00000001)</f>
        <v>0</v>
      </c>
      <c r="E80" s="21"/>
      <c r="F80" s="40">
        <f>SUM(E81:E85)/(COUNTIF(E81:E85,"&gt;0")+0.00000001)</f>
        <v>0</v>
      </c>
      <c r="G80" s="21"/>
      <c r="H80" s="40">
        <f>SUM(G81:G85)/(COUNTIF(G81:G85,"&gt;0")+0.00000001)</f>
        <v>0</v>
      </c>
      <c r="I80" s="21"/>
      <c r="J80" s="40">
        <f>SUM(I81:I85)/(COUNTIF(I81:I85,"&gt;0")+0.00000001)</f>
        <v>0</v>
      </c>
      <c r="K80" s="21"/>
      <c r="L80" s="40">
        <f>SUM(K81:K85)/(COUNTIF(K81:K85,"&gt;0")+0.00000001)</f>
        <v>0</v>
      </c>
      <c r="M80" s="21"/>
      <c r="N80" s="40">
        <f>SUM(M81:M85)/(COUNTIF(M81:M85,"&gt;0")+0.00000001)</f>
        <v>0</v>
      </c>
      <c r="O80" s="9"/>
    </row>
    <row r="81" spans="1:15" ht="13.5" customHeight="1" x14ac:dyDescent="0.2">
      <c r="B81" s="56" t="s">
        <v>577</v>
      </c>
      <c r="C81" s="9"/>
      <c r="D81" s="54"/>
      <c r="E81" s="9"/>
      <c r="F81" s="54"/>
      <c r="G81" s="9"/>
      <c r="H81" s="54"/>
      <c r="I81" s="9"/>
      <c r="J81" s="54"/>
      <c r="K81" s="9"/>
      <c r="L81" s="54"/>
      <c r="M81" s="9"/>
      <c r="N81" s="54"/>
      <c r="O81" s="9"/>
    </row>
    <row r="82" spans="1:15" x14ac:dyDescent="0.2">
      <c r="B82" s="56" t="s">
        <v>573</v>
      </c>
      <c r="C82" s="9"/>
      <c r="D82" s="54"/>
      <c r="E82" s="9"/>
      <c r="F82" s="54"/>
      <c r="G82" s="9"/>
      <c r="H82" s="54"/>
      <c r="I82" s="9"/>
      <c r="J82" s="54"/>
      <c r="K82" s="9"/>
      <c r="L82" s="54"/>
      <c r="M82" s="9"/>
      <c r="N82" s="54"/>
      <c r="O82" s="9"/>
    </row>
    <row r="83" spans="1:15" x14ac:dyDescent="0.2">
      <c r="B83" s="56" t="s">
        <v>574</v>
      </c>
      <c r="C83" s="9"/>
      <c r="D83" s="54"/>
      <c r="E83" s="9"/>
      <c r="F83" s="54"/>
      <c r="G83" s="9"/>
      <c r="H83" s="54"/>
      <c r="I83" s="9"/>
      <c r="J83" s="54"/>
      <c r="K83" s="9"/>
      <c r="L83" s="54"/>
      <c r="M83" s="9"/>
      <c r="N83" s="54"/>
      <c r="O83" s="9"/>
    </row>
    <row r="84" spans="1:15" ht="25.5" x14ac:dyDescent="0.2">
      <c r="B84" s="56" t="s">
        <v>578</v>
      </c>
      <c r="C84" s="9"/>
      <c r="D84" s="54"/>
      <c r="E84" s="9"/>
      <c r="F84" s="54"/>
      <c r="G84" s="9"/>
      <c r="H84" s="54"/>
      <c r="I84" s="9"/>
      <c r="J84" s="54"/>
      <c r="K84" s="9"/>
      <c r="L84" s="54"/>
      <c r="M84" s="9"/>
      <c r="N84" s="54"/>
      <c r="O84" s="9"/>
    </row>
    <row r="85" spans="1:15" x14ac:dyDescent="0.2">
      <c r="B85" s="56" t="s">
        <v>579</v>
      </c>
      <c r="C85" s="9"/>
      <c r="D85" s="54"/>
      <c r="E85" s="9"/>
      <c r="F85" s="54"/>
      <c r="G85" s="9"/>
      <c r="H85" s="54"/>
      <c r="I85" s="9"/>
      <c r="J85" s="54"/>
      <c r="K85" s="9"/>
      <c r="L85" s="54"/>
      <c r="M85" s="9"/>
      <c r="N85" s="54"/>
      <c r="O85" s="9"/>
    </row>
    <row r="86" spans="1:15" x14ac:dyDescent="0.2">
      <c r="A86" s="55" t="s">
        <v>9</v>
      </c>
      <c r="C86" s="21"/>
      <c r="D86" s="40">
        <f>SUM(C87:C92)/(COUNTIF(C87:C92,"&gt;0")+0.00000001)</f>
        <v>0</v>
      </c>
      <c r="E86" s="21"/>
      <c r="F86" s="40">
        <f>SUM(E87:E92)/(COUNTIF(E87:E92,"&gt;0")+0.00000001)</f>
        <v>0</v>
      </c>
      <c r="G86" s="21"/>
      <c r="H86" s="40">
        <f>SUM(G87:G92)/(COUNTIF(G87:G92,"&gt;0")+0.00000001)</f>
        <v>0</v>
      </c>
      <c r="I86" s="21"/>
      <c r="J86" s="40">
        <f>SUM(I87:I92)/(COUNTIF(I87:I92,"&gt;0")+0.00000001)</f>
        <v>0</v>
      </c>
      <c r="K86" s="21"/>
      <c r="L86" s="40">
        <f>SUM(K87:K92)/(COUNTIF(K87:K92,"&gt;0")+0.00000001)</f>
        <v>0</v>
      </c>
      <c r="M86" s="21"/>
      <c r="N86" s="40">
        <f>SUM(M87:M92)/(COUNTIF(M87:M92,"&gt;0")+0.00000001)</f>
        <v>0</v>
      </c>
      <c r="O86" s="9"/>
    </row>
    <row r="87" spans="1:15" ht="25.5" x14ac:dyDescent="0.2">
      <c r="B87" s="56" t="s">
        <v>580</v>
      </c>
      <c r="C87" s="9"/>
      <c r="D87" s="54"/>
      <c r="E87" s="9"/>
      <c r="F87" s="54"/>
      <c r="G87" s="9"/>
      <c r="H87" s="54"/>
      <c r="I87" s="9"/>
      <c r="J87" s="54"/>
      <c r="K87" s="9"/>
      <c r="L87" s="54"/>
      <c r="M87" s="9"/>
      <c r="N87" s="54"/>
      <c r="O87" s="9"/>
    </row>
    <row r="88" spans="1:15" x14ac:dyDescent="0.2">
      <c r="B88" s="56" t="s">
        <v>573</v>
      </c>
      <c r="C88" s="9"/>
      <c r="D88" s="54"/>
      <c r="E88" s="9"/>
      <c r="F88" s="54"/>
      <c r="G88" s="9"/>
      <c r="H88" s="54"/>
      <c r="I88" s="9"/>
      <c r="J88" s="54"/>
      <c r="K88" s="9"/>
      <c r="L88" s="54"/>
      <c r="M88" s="9"/>
      <c r="N88" s="54"/>
      <c r="O88" s="9"/>
    </row>
    <row r="89" spans="1:15" x14ac:dyDescent="0.2">
      <c r="B89" s="56" t="s">
        <v>581</v>
      </c>
      <c r="C89" s="9"/>
      <c r="D89" s="54"/>
      <c r="E89" s="9"/>
      <c r="F89" s="54"/>
      <c r="G89" s="9"/>
      <c r="H89" s="54"/>
      <c r="I89" s="9"/>
      <c r="J89" s="54"/>
      <c r="K89" s="9"/>
      <c r="L89" s="54"/>
      <c r="M89" s="9"/>
      <c r="N89" s="54"/>
      <c r="O89" s="9"/>
    </row>
    <row r="90" spans="1:15" ht="25.5" x14ac:dyDescent="0.2">
      <c r="B90" s="56" t="s">
        <v>582</v>
      </c>
      <c r="C90" s="9"/>
      <c r="D90" s="54"/>
      <c r="E90" s="9"/>
      <c r="F90" s="54"/>
      <c r="G90" s="9"/>
      <c r="H90" s="54"/>
      <c r="I90" s="9"/>
      <c r="J90" s="54"/>
      <c r="K90" s="9"/>
      <c r="L90" s="54"/>
      <c r="M90" s="9"/>
      <c r="N90" s="54"/>
      <c r="O90" s="9"/>
    </row>
    <row r="91" spans="1:15" ht="25.5" x14ac:dyDescent="0.2">
      <c r="B91" s="56" t="s">
        <v>583</v>
      </c>
      <c r="C91" s="9"/>
      <c r="D91" s="54"/>
      <c r="E91" s="9"/>
      <c r="F91" s="54"/>
      <c r="G91" s="9"/>
      <c r="H91" s="54"/>
      <c r="I91" s="9"/>
      <c r="J91" s="54"/>
      <c r="K91" s="9"/>
      <c r="L91" s="54"/>
      <c r="M91" s="9"/>
      <c r="N91" s="54"/>
      <c r="O91" s="9"/>
    </row>
    <row r="92" spans="1:15" x14ac:dyDescent="0.2">
      <c r="B92" s="56" t="s">
        <v>576</v>
      </c>
      <c r="C92" s="9"/>
      <c r="D92" s="54"/>
      <c r="E92" s="9"/>
      <c r="F92" s="54"/>
      <c r="G92" s="9"/>
      <c r="H92" s="54"/>
      <c r="I92" s="9"/>
      <c r="J92" s="54"/>
      <c r="K92" s="9"/>
      <c r="L92" s="54"/>
      <c r="M92" s="9"/>
      <c r="N92" s="54"/>
      <c r="O92" s="9"/>
    </row>
    <row r="93" spans="1:15" x14ac:dyDescent="0.2">
      <c r="A93" s="55" t="s">
        <v>10</v>
      </c>
      <c r="C93" s="21"/>
      <c r="D93" s="40">
        <f>SUM(C94:C99)/(COUNTIF(C94:C99,"&gt;0")+0.00000001)</f>
        <v>0</v>
      </c>
      <c r="E93" s="21"/>
      <c r="F93" s="40">
        <f>SUM(E94:E99)/(COUNTIF(E94:E99,"&gt;0")+0.00000001)</f>
        <v>0</v>
      </c>
      <c r="G93" s="21"/>
      <c r="H93" s="40">
        <f>SUM(G94:G99)/(COUNTIF(G94:G99,"&gt;0")+0.00000001)</f>
        <v>0</v>
      </c>
      <c r="I93" s="21"/>
      <c r="J93" s="40">
        <f>SUM(I94:I99)/(COUNTIF(I94:I99,"&gt;0")+0.00000001)</f>
        <v>0</v>
      </c>
      <c r="K93" s="21"/>
      <c r="L93" s="40">
        <f>SUM(K94:K99)/(COUNTIF(K94:K99,"&gt;0")+0.00000001)</f>
        <v>0</v>
      </c>
      <c r="M93" s="21"/>
      <c r="N93" s="40">
        <f>SUM(M94:M99)/(COUNTIF(M94:M99,"&gt;0")+0.00000001)</f>
        <v>0</v>
      </c>
      <c r="O93" s="9"/>
    </row>
    <row r="94" spans="1:15" ht="25.5" x14ac:dyDescent="0.2">
      <c r="B94" s="56" t="s">
        <v>584</v>
      </c>
      <c r="C94" s="9"/>
      <c r="D94" s="54"/>
      <c r="E94" s="9"/>
      <c r="F94" s="54"/>
      <c r="G94" s="9"/>
      <c r="H94" s="54"/>
      <c r="I94" s="9"/>
      <c r="J94" s="54"/>
      <c r="K94" s="9"/>
      <c r="L94" s="54"/>
      <c r="M94" s="9"/>
      <c r="N94" s="54"/>
      <c r="O94" s="9"/>
    </row>
    <row r="95" spans="1:15" x14ac:dyDescent="0.2">
      <c r="B95" s="56" t="s">
        <v>573</v>
      </c>
      <c r="C95" s="9"/>
      <c r="D95" s="54"/>
      <c r="E95" s="9"/>
      <c r="F95" s="54"/>
      <c r="G95" s="9"/>
      <c r="H95" s="54"/>
      <c r="I95" s="9"/>
      <c r="J95" s="54"/>
      <c r="K95" s="9"/>
      <c r="L95" s="54"/>
      <c r="M95" s="9"/>
      <c r="N95" s="54"/>
      <c r="O95" s="9"/>
    </row>
    <row r="96" spans="1:15" x14ac:dyDescent="0.2">
      <c r="B96" s="56" t="s">
        <v>581</v>
      </c>
      <c r="C96" s="9"/>
      <c r="D96" s="54"/>
      <c r="E96" s="9"/>
      <c r="F96" s="54"/>
      <c r="G96" s="9"/>
      <c r="H96" s="54"/>
      <c r="I96" s="9"/>
      <c r="J96" s="54"/>
      <c r="K96" s="9"/>
      <c r="L96" s="54"/>
      <c r="M96" s="9"/>
      <c r="N96" s="54"/>
      <c r="O96" s="9"/>
    </row>
    <row r="97" spans="1:15" ht="25.5" x14ac:dyDescent="0.2">
      <c r="B97" s="56" t="s">
        <v>585</v>
      </c>
      <c r="C97" s="9"/>
      <c r="D97" s="54"/>
      <c r="E97" s="9"/>
      <c r="F97" s="54"/>
      <c r="G97" s="9"/>
      <c r="H97" s="54"/>
      <c r="I97" s="9"/>
      <c r="J97" s="54"/>
      <c r="K97" s="9"/>
      <c r="L97" s="54"/>
      <c r="M97" s="9"/>
      <c r="N97" s="54"/>
      <c r="O97" s="9"/>
    </row>
    <row r="98" spans="1:15" ht="25.5" x14ac:dyDescent="0.2">
      <c r="B98" s="56" t="s">
        <v>586</v>
      </c>
      <c r="C98" s="9"/>
      <c r="D98" s="54"/>
      <c r="E98" s="9"/>
      <c r="F98" s="54"/>
      <c r="G98" s="9"/>
      <c r="H98" s="54"/>
      <c r="I98" s="9"/>
      <c r="J98" s="54"/>
      <c r="K98" s="9"/>
      <c r="L98" s="54"/>
      <c r="M98" s="9"/>
      <c r="N98" s="54"/>
      <c r="O98" s="9"/>
    </row>
    <row r="99" spans="1:15" ht="25.5" x14ac:dyDescent="0.2">
      <c r="B99" s="56" t="s">
        <v>587</v>
      </c>
      <c r="C99" s="9"/>
      <c r="D99" s="54"/>
      <c r="E99" s="9"/>
      <c r="F99" s="54"/>
      <c r="G99" s="9"/>
      <c r="H99" s="54"/>
      <c r="I99" s="9"/>
      <c r="J99" s="54"/>
      <c r="K99" s="9"/>
      <c r="L99" s="54"/>
      <c r="M99" s="9"/>
      <c r="N99" s="54"/>
      <c r="O99" s="9"/>
    </row>
    <row r="100" spans="1:15" x14ac:dyDescent="0.2">
      <c r="A100" s="55" t="s">
        <v>11</v>
      </c>
      <c r="C100" s="21"/>
      <c r="D100" s="40">
        <f>SUM(C101:C106)/(COUNTIF(C101:C106,"&gt;0")+0.00000001)</f>
        <v>0</v>
      </c>
      <c r="E100" s="21"/>
      <c r="F100" s="40">
        <f>SUM(E101:E106)/(COUNTIF(E101:E106,"&gt;0")+0.00000001)</f>
        <v>0</v>
      </c>
      <c r="G100" s="21"/>
      <c r="H100" s="40">
        <f>SUM(G101:G106)/(COUNTIF(G101:G106,"&gt;0")+0.00000001)</f>
        <v>0</v>
      </c>
      <c r="I100" s="21"/>
      <c r="J100" s="40">
        <f>SUM(I101:I106)/(COUNTIF(I101:I106,"&gt;0")+0.00000001)</f>
        <v>0</v>
      </c>
      <c r="K100" s="21"/>
      <c r="L100" s="40">
        <f>SUM(K101:K106)/(COUNTIF(K101:K106,"&gt;0")+0.00000001)</f>
        <v>0</v>
      </c>
      <c r="M100" s="21"/>
      <c r="N100" s="40">
        <f>SUM(M101:M106)/(COUNTIF(M101:M106,"&gt;0")+0.00000001)</f>
        <v>0</v>
      </c>
      <c r="O100" s="9"/>
    </row>
    <row r="101" spans="1:15" ht="25.5" x14ac:dyDescent="0.2">
      <c r="B101" s="56" t="s">
        <v>588</v>
      </c>
      <c r="C101" s="9"/>
      <c r="D101" s="54"/>
      <c r="E101" s="9"/>
      <c r="F101" s="54"/>
      <c r="G101" s="9"/>
      <c r="H101" s="54"/>
      <c r="I101" s="9"/>
      <c r="J101" s="54"/>
      <c r="K101" s="9"/>
      <c r="L101" s="54"/>
      <c r="M101" s="9"/>
      <c r="N101" s="54"/>
      <c r="O101" s="9"/>
    </row>
    <row r="102" spans="1:15" x14ac:dyDescent="0.2">
      <c r="B102" s="56" t="s">
        <v>573</v>
      </c>
      <c r="C102" s="9"/>
      <c r="D102" s="54"/>
      <c r="E102" s="9"/>
      <c r="F102" s="54"/>
      <c r="G102" s="9"/>
      <c r="H102" s="54"/>
      <c r="I102" s="9"/>
      <c r="J102" s="54"/>
      <c r="K102" s="9"/>
      <c r="L102" s="54"/>
      <c r="M102" s="9"/>
      <c r="N102" s="54"/>
      <c r="O102" s="9"/>
    </row>
    <row r="103" spans="1:15" x14ac:dyDescent="0.2">
      <c r="B103" s="56" t="s">
        <v>581</v>
      </c>
      <c r="C103" s="9"/>
      <c r="D103" s="54"/>
      <c r="E103" s="9"/>
      <c r="F103" s="54"/>
      <c r="G103" s="9"/>
      <c r="H103" s="54"/>
      <c r="I103" s="9"/>
      <c r="J103" s="54"/>
      <c r="K103" s="9"/>
      <c r="L103" s="54"/>
      <c r="M103" s="9"/>
      <c r="N103" s="54"/>
      <c r="O103" s="9"/>
    </row>
    <row r="104" spans="1:15" ht="25.5" x14ac:dyDescent="0.2">
      <c r="B104" s="56" t="s">
        <v>582</v>
      </c>
      <c r="C104" s="14"/>
      <c r="D104" s="35"/>
      <c r="E104" s="14"/>
      <c r="F104" s="35"/>
      <c r="G104" s="14"/>
      <c r="H104" s="35"/>
      <c r="I104" s="14"/>
      <c r="J104" s="35"/>
      <c r="K104" s="14"/>
      <c r="L104" s="35"/>
      <c r="M104" s="14"/>
      <c r="N104" s="35"/>
      <c r="O104" s="9"/>
    </row>
    <row r="105" spans="1:15" ht="27" customHeight="1" x14ac:dyDescent="0.2">
      <c r="B105" s="56" t="s">
        <v>589</v>
      </c>
      <c r="C105" s="9"/>
      <c r="D105" s="54"/>
      <c r="E105" s="9"/>
      <c r="F105" s="54"/>
      <c r="G105" s="9"/>
      <c r="H105" s="54"/>
      <c r="I105" s="9"/>
      <c r="J105" s="54"/>
      <c r="K105" s="9"/>
      <c r="L105" s="54"/>
      <c r="M105" s="9"/>
      <c r="N105" s="54"/>
      <c r="O105" s="9"/>
    </row>
    <row r="106" spans="1:15" ht="25.5" x14ac:dyDescent="0.2">
      <c r="B106" s="56" t="s">
        <v>587</v>
      </c>
      <c r="C106" s="9"/>
      <c r="D106" s="54"/>
      <c r="E106" s="9"/>
      <c r="F106" s="54"/>
      <c r="G106" s="9"/>
      <c r="H106" s="54"/>
      <c r="I106" s="9"/>
      <c r="J106" s="54"/>
      <c r="K106" s="9"/>
      <c r="L106" s="54"/>
      <c r="M106" s="9"/>
      <c r="N106" s="54"/>
      <c r="O106" s="9"/>
    </row>
    <row r="107" spans="1:15" x14ac:dyDescent="0.2">
      <c r="B107" s="44" t="s">
        <v>123</v>
      </c>
      <c r="C107" s="15"/>
      <c r="D107" s="41">
        <f>D61+D68+D74+D80+D86+D93+D100</f>
        <v>0</v>
      </c>
      <c r="E107" s="15"/>
      <c r="F107" s="41">
        <f>F61+F68+F74+F80+F86+F93+F100</f>
        <v>0</v>
      </c>
      <c r="G107" s="15"/>
      <c r="H107" s="41">
        <f>H61+H68+H74+H80+H86+H93+H100</f>
        <v>0</v>
      </c>
      <c r="I107" s="15"/>
      <c r="J107" s="41">
        <f>J61+J68+J74+J80+J86+J93+J100</f>
        <v>0</v>
      </c>
      <c r="K107" s="15"/>
      <c r="L107" s="41">
        <f>L61+L68+L74+L80+L86+L93+L100</f>
        <v>0</v>
      </c>
      <c r="M107" s="15"/>
      <c r="N107" s="41">
        <f>N61+N68+N74+N80+N86+N93+N100</f>
        <v>0</v>
      </c>
      <c r="O107" s="9"/>
    </row>
    <row r="108" spans="1:15" x14ac:dyDescent="0.2">
      <c r="B108" s="44" t="s">
        <v>124</v>
      </c>
      <c r="C108" s="15"/>
      <c r="D108" s="41">
        <f>D107/(COUNTIF(D61:D106,"&gt;0")+0.00000001)</f>
        <v>0</v>
      </c>
      <c r="E108" s="15"/>
      <c r="F108" s="41">
        <f>F107/(COUNTIF(F61:F106,"&gt;0")+0.00000001)</f>
        <v>0</v>
      </c>
      <c r="G108" s="15"/>
      <c r="H108" s="41">
        <f>H107/(COUNTIF(H61:H106,"&gt;0")+0.00000001)</f>
        <v>0</v>
      </c>
      <c r="I108" s="15"/>
      <c r="J108" s="41">
        <f>J107/(COUNTIF(J61:J106,"&gt;0")+0.00000001)</f>
        <v>0</v>
      </c>
      <c r="K108" s="15"/>
      <c r="L108" s="41">
        <f>L107/(COUNTIF(L61:L106,"&gt;0")+0.00000001)</f>
        <v>0</v>
      </c>
      <c r="M108" s="15"/>
      <c r="N108" s="41">
        <f>N107/(COUNTIF(N61:N106,"&gt;0")+0.00000001)</f>
        <v>0</v>
      </c>
      <c r="O108" s="9"/>
    </row>
    <row r="109" spans="1:15" x14ac:dyDescent="0.2">
      <c r="B109" s="44" t="s">
        <v>125</v>
      </c>
      <c r="C109" s="15"/>
      <c r="D109" s="41">
        <f>D108/5*100</f>
        <v>0</v>
      </c>
      <c r="E109" s="15"/>
      <c r="F109" s="41">
        <f>F108/5*100</f>
        <v>0</v>
      </c>
      <c r="G109" s="15"/>
      <c r="H109" s="41">
        <f>H108/5*100</f>
        <v>0</v>
      </c>
      <c r="I109" s="15"/>
      <c r="J109" s="41">
        <f>J108/5*100</f>
        <v>0</v>
      </c>
      <c r="K109" s="15"/>
      <c r="L109" s="41">
        <f>L108/5*100</f>
        <v>0</v>
      </c>
      <c r="M109" s="15"/>
      <c r="N109" s="41">
        <f>N108/5*100</f>
        <v>0</v>
      </c>
      <c r="O109" s="9"/>
    </row>
    <row r="110" spans="1:15" x14ac:dyDescent="0.2">
      <c r="A110" s="49" t="s">
        <v>55</v>
      </c>
    </row>
    <row r="111" spans="1:15" x14ac:dyDescent="0.2">
      <c r="A111" s="36" t="s">
        <v>103</v>
      </c>
    </row>
    <row r="112" spans="1:15" x14ac:dyDescent="0.2">
      <c r="A112" s="36" t="s">
        <v>56</v>
      </c>
    </row>
    <row r="113" spans="1:1" x14ac:dyDescent="0.2">
      <c r="A113" s="36" t="s">
        <v>57</v>
      </c>
    </row>
    <row r="114" spans="1:1" x14ac:dyDescent="0.2">
      <c r="A114" s="36" t="s">
        <v>58</v>
      </c>
    </row>
    <row r="115" spans="1:1" x14ac:dyDescent="0.2">
      <c r="A115" s="36" t="s">
        <v>59</v>
      </c>
    </row>
    <row r="116" spans="1:1" x14ac:dyDescent="0.2">
      <c r="A116" s="36" t="s">
        <v>60</v>
      </c>
    </row>
  </sheetData>
  <sheetProtection algorithmName="SHA-512" hashValue="C0pfG+HG0aI5vEISwIa+kf7xDjOLKhM4KkWWcnTx9SbOvg5/lRtcYmgz9SKAOxH0Qv85hdwuXb+kU1dn5HO3yQ==" saltValue="jznMc66NofQeW8Asea6z0Q==" spinCount="100000" sheet="1" objects="1" scenarios="1"/>
  <mergeCells count="12">
    <mergeCell ref="K59:L59"/>
    <mergeCell ref="M59:N59"/>
    <mergeCell ref="C1:D1"/>
    <mergeCell ref="C59:D59"/>
    <mergeCell ref="E59:F59"/>
    <mergeCell ref="G59:H59"/>
    <mergeCell ref="I59:J59"/>
    <mergeCell ref="M1:N1"/>
    <mergeCell ref="K1:L1"/>
    <mergeCell ref="I1:J1"/>
    <mergeCell ref="G1:H1"/>
    <mergeCell ref="E1:F1"/>
  </mergeCells>
  <phoneticPr fontId="0" type="noConversion"/>
  <dataValidations count="1">
    <dataValidation type="decimal" allowBlank="1" showInputMessage="1" showErrorMessage="1" sqref="C4:C48 E4:E48 G4:G48 I4:I48 K4:K48 M4:M48 C62:C106 E62:E106 G62:G106 I62:I106 K62:K106 M62:M106">
      <formula1>0</formula1>
      <formula2>5</formula2>
    </dataValidation>
  </dataValidation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sheetViews>
  <sheetFormatPr defaultRowHeight="12.75" x14ac:dyDescent="0.2"/>
  <cols>
    <col min="1" max="1" width="18.7109375" style="2" customWidth="1"/>
    <col min="2" max="2" width="41.7109375" style="33" customWidth="1"/>
    <col min="3" max="14" width="5.7109375" style="2" customWidth="1"/>
    <col min="15" max="15" width="173.85546875" style="2" customWidth="1"/>
    <col min="16" max="16384" width="9.140625" style="2"/>
  </cols>
  <sheetData>
    <row r="1" spans="1:15" x14ac:dyDescent="0.2">
      <c r="A1" s="61" t="s">
        <v>126</v>
      </c>
      <c r="B1" s="56"/>
      <c r="C1" s="98" t="str">
        <f>Front!B1</f>
        <v>Date</v>
      </c>
      <c r="D1" s="99"/>
      <c r="E1" s="98" t="str">
        <f>Front!C1</f>
        <v>Date</v>
      </c>
      <c r="F1" s="99"/>
      <c r="G1" s="98" t="str">
        <f>Front!D1</f>
        <v>Date</v>
      </c>
      <c r="H1" s="99"/>
      <c r="I1" s="98" t="str">
        <f>Front!E1</f>
        <v>Date</v>
      </c>
      <c r="J1" s="99"/>
      <c r="K1" s="98" t="str">
        <f>Front!F1</f>
        <v>Date</v>
      </c>
      <c r="L1" s="99"/>
      <c r="M1" s="98" t="str">
        <f>Front!G1</f>
        <v>Date</v>
      </c>
      <c r="N1" s="99"/>
      <c r="O1" s="18" t="s">
        <v>97</v>
      </c>
    </row>
    <row r="2" spans="1:15" ht="27" customHeight="1" x14ac:dyDescent="0.2">
      <c r="A2" s="62"/>
      <c r="B2" s="56"/>
      <c r="C2" s="39" t="s">
        <v>27</v>
      </c>
      <c r="D2" s="39" t="s">
        <v>28</v>
      </c>
      <c r="E2" s="39" t="s">
        <v>27</v>
      </c>
      <c r="F2" s="39" t="s">
        <v>28</v>
      </c>
      <c r="G2" s="39" t="s">
        <v>27</v>
      </c>
      <c r="H2" s="39" t="s">
        <v>28</v>
      </c>
      <c r="I2" s="39" t="s">
        <v>27</v>
      </c>
      <c r="J2" s="39" t="s">
        <v>28</v>
      </c>
      <c r="K2" s="39" t="s">
        <v>27</v>
      </c>
      <c r="L2" s="39" t="s">
        <v>28</v>
      </c>
      <c r="M2" s="39" t="s">
        <v>27</v>
      </c>
      <c r="N2" s="39" t="s">
        <v>28</v>
      </c>
      <c r="O2" s="9"/>
    </row>
    <row r="3" spans="1:15" x14ac:dyDescent="0.2">
      <c r="A3" s="55" t="s">
        <v>3</v>
      </c>
      <c r="B3" s="56"/>
      <c r="C3" s="21"/>
      <c r="D3" s="40">
        <f>SUM(C4:C14)/(COUNTIF(C4:C14,"&gt;0")+0.00000001)</f>
        <v>0</v>
      </c>
      <c r="E3" s="21"/>
      <c r="F3" s="40">
        <f>SUM(E4:E14)/(COUNTIF(E4:E14,"&gt;0")+0.00000001)</f>
        <v>0</v>
      </c>
      <c r="G3" s="21"/>
      <c r="H3" s="40">
        <f>SUM(G4:G14)/(COUNTIF(G4:G14,"&gt;0")+0.00000001)</f>
        <v>0</v>
      </c>
      <c r="I3" s="21"/>
      <c r="J3" s="40">
        <f>SUM(I4:I14)/(COUNTIF(I4:I14,"&gt;0")+0.00000001)</f>
        <v>0</v>
      </c>
      <c r="K3" s="21"/>
      <c r="L3" s="40">
        <f>SUM(K4:K14)/(COUNTIF(K4:K14,"&gt;0")+0.00000001)</f>
        <v>0</v>
      </c>
      <c r="M3" s="21"/>
      <c r="N3" s="40">
        <f>SUM(M4:M14)/(COUNTIF(M4:M14,"&gt;0")+0.00000001)</f>
        <v>0</v>
      </c>
      <c r="O3" s="9"/>
    </row>
    <row r="4" spans="1:15" x14ac:dyDescent="0.2">
      <c r="A4" s="55"/>
      <c r="B4" s="56" t="s">
        <v>539</v>
      </c>
      <c r="C4" s="9"/>
      <c r="D4" s="54"/>
      <c r="E4" s="9"/>
      <c r="F4" s="54"/>
      <c r="G4" s="9"/>
      <c r="H4" s="54"/>
      <c r="I4" s="9"/>
      <c r="J4" s="54"/>
      <c r="K4" s="9"/>
      <c r="L4" s="54"/>
      <c r="M4" s="9"/>
      <c r="N4" s="54"/>
      <c r="O4" s="9"/>
    </row>
    <row r="5" spans="1:15" x14ac:dyDescent="0.2">
      <c r="A5" s="55"/>
      <c r="B5" s="56" t="s">
        <v>540</v>
      </c>
      <c r="C5" s="14"/>
      <c r="D5" s="54"/>
      <c r="E5" s="14"/>
      <c r="F5" s="54"/>
      <c r="G5" s="14"/>
      <c r="H5" s="54"/>
      <c r="I5" s="14"/>
      <c r="J5" s="54"/>
      <c r="K5" s="14"/>
      <c r="L5" s="54"/>
      <c r="M5" s="14"/>
      <c r="N5" s="54"/>
      <c r="O5" s="9"/>
    </row>
    <row r="6" spans="1:15" x14ac:dyDescent="0.2">
      <c r="A6" s="55"/>
      <c r="B6" s="56" t="s">
        <v>560</v>
      </c>
      <c r="C6" s="9"/>
      <c r="D6" s="54"/>
      <c r="E6" s="9"/>
      <c r="F6" s="54"/>
      <c r="G6" s="9"/>
      <c r="H6" s="54"/>
      <c r="I6" s="9"/>
      <c r="J6" s="54"/>
      <c r="K6" s="9"/>
      <c r="L6" s="54"/>
      <c r="M6" s="9"/>
      <c r="N6" s="54"/>
      <c r="O6" s="9"/>
    </row>
    <row r="7" spans="1:15" x14ac:dyDescent="0.2">
      <c r="A7" s="55"/>
      <c r="B7" s="56" t="s">
        <v>541</v>
      </c>
      <c r="C7" s="9"/>
      <c r="D7" s="54"/>
      <c r="E7" s="9"/>
      <c r="F7" s="54"/>
      <c r="G7" s="9"/>
      <c r="H7" s="54"/>
      <c r="I7" s="9"/>
      <c r="J7" s="54"/>
      <c r="K7" s="9"/>
      <c r="L7" s="54"/>
      <c r="M7" s="9"/>
      <c r="N7" s="54"/>
      <c r="O7" s="9"/>
    </row>
    <row r="8" spans="1:15" ht="25.5" x14ac:dyDescent="0.2">
      <c r="A8" s="55"/>
      <c r="B8" s="56" t="s">
        <v>542</v>
      </c>
      <c r="C8" s="9"/>
      <c r="D8" s="54"/>
      <c r="E8" s="9"/>
      <c r="F8" s="54"/>
      <c r="G8" s="9"/>
      <c r="H8" s="54"/>
      <c r="I8" s="9"/>
      <c r="J8" s="54"/>
      <c r="K8" s="9"/>
      <c r="L8" s="54"/>
      <c r="M8" s="9"/>
      <c r="N8" s="54"/>
      <c r="O8" s="9"/>
    </row>
    <row r="9" spans="1:15" x14ac:dyDescent="0.2">
      <c r="A9" s="55"/>
      <c r="B9" s="56" t="s">
        <v>543</v>
      </c>
      <c r="C9" s="9"/>
      <c r="D9" s="54"/>
      <c r="E9" s="9"/>
      <c r="F9" s="54"/>
      <c r="G9" s="9"/>
      <c r="H9" s="54"/>
      <c r="I9" s="9"/>
      <c r="J9" s="54"/>
      <c r="K9" s="9"/>
      <c r="L9" s="54"/>
      <c r="M9" s="9"/>
      <c r="N9" s="54"/>
      <c r="O9" s="9"/>
    </row>
    <row r="10" spans="1:15" ht="25.5" x14ac:dyDescent="0.2">
      <c r="A10" s="55"/>
      <c r="B10" s="56" t="s">
        <v>544</v>
      </c>
      <c r="C10" s="9"/>
      <c r="D10" s="54"/>
      <c r="E10" s="9"/>
      <c r="F10" s="54"/>
      <c r="G10" s="9"/>
      <c r="H10" s="54"/>
      <c r="I10" s="9"/>
      <c r="J10" s="54"/>
      <c r="K10" s="9"/>
      <c r="L10" s="54"/>
      <c r="M10" s="9"/>
      <c r="N10" s="54"/>
      <c r="O10" s="9"/>
    </row>
    <row r="11" spans="1:15" ht="25.5" x14ac:dyDescent="0.2">
      <c r="A11" s="55"/>
      <c r="B11" s="56" t="s">
        <v>545</v>
      </c>
      <c r="C11" s="9"/>
      <c r="D11" s="54"/>
      <c r="E11" s="9"/>
      <c r="F11" s="54"/>
      <c r="G11" s="9"/>
      <c r="H11" s="54"/>
      <c r="I11" s="9"/>
      <c r="J11" s="54"/>
      <c r="K11" s="9"/>
      <c r="L11" s="54"/>
      <c r="M11" s="9"/>
      <c r="N11" s="54"/>
      <c r="O11" s="9"/>
    </row>
    <row r="12" spans="1:15" ht="25.5" x14ac:dyDescent="0.2">
      <c r="A12" s="55"/>
      <c r="B12" s="56" t="s">
        <v>546</v>
      </c>
      <c r="C12" s="9"/>
      <c r="D12" s="54"/>
      <c r="E12" s="9"/>
      <c r="F12" s="54"/>
      <c r="G12" s="9"/>
      <c r="H12" s="54"/>
      <c r="I12" s="9"/>
      <c r="J12" s="54"/>
      <c r="K12" s="9"/>
      <c r="L12" s="54"/>
      <c r="M12" s="9"/>
      <c r="N12" s="54"/>
      <c r="O12" s="9"/>
    </row>
    <row r="13" spans="1:15" ht="25.5" x14ac:dyDescent="0.2">
      <c r="A13" s="55"/>
      <c r="B13" s="56" t="s">
        <v>547</v>
      </c>
      <c r="C13" s="9"/>
      <c r="D13" s="54"/>
      <c r="E13" s="9"/>
      <c r="F13" s="54"/>
      <c r="G13" s="9"/>
      <c r="H13" s="54"/>
      <c r="I13" s="9"/>
      <c r="J13" s="54"/>
      <c r="K13" s="9"/>
      <c r="L13" s="54"/>
      <c r="M13" s="9"/>
      <c r="N13" s="54"/>
      <c r="O13" s="9"/>
    </row>
    <row r="14" spans="1:15" ht="25.5" x14ac:dyDescent="0.2">
      <c r="A14" s="55"/>
      <c r="B14" s="56" t="s">
        <v>548</v>
      </c>
      <c r="C14" s="9"/>
      <c r="D14" s="54"/>
      <c r="E14" s="9"/>
      <c r="F14" s="54"/>
      <c r="G14" s="9"/>
      <c r="H14" s="54"/>
      <c r="I14" s="9"/>
      <c r="J14" s="54"/>
      <c r="K14" s="9"/>
      <c r="L14" s="54"/>
      <c r="M14" s="9"/>
      <c r="N14" s="54"/>
      <c r="O14" s="9"/>
    </row>
    <row r="15" spans="1:15" x14ac:dyDescent="0.2">
      <c r="A15" s="55" t="s">
        <v>2</v>
      </c>
      <c r="B15" s="56"/>
      <c r="C15" s="21"/>
      <c r="D15" s="40">
        <f>SUM(C16:C20)/(COUNTIF(C16:C20,"&gt;0")+0.00000001)</f>
        <v>0</v>
      </c>
      <c r="E15" s="21"/>
      <c r="F15" s="40">
        <f>SUM(E16:E20)/(COUNTIF(E16:E20,"&gt;0")+0.00000001)</f>
        <v>0</v>
      </c>
      <c r="G15" s="21"/>
      <c r="H15" s="40">
        <f>SUM(G16:G20)/(COUNTIF(G16:G20,"&gt;0")+0.00000001)</f>
        <v>0</v>
      </c>
      <c r="I15" s="21"/>
      <c r="J15" s="40">
        <f>SUM(I16:I20)/(COUNTIF(I16:I20,"&gt;0")+0.00000001)</f>
        <v>0</v>
      </c>
      <c r="K15" s="21"/>
      <c r="L15" s="40">
        <f>SUM(K16:K20)/(COUNTIF(K16:K20,"&gt;0")+0.00000001)</f>
        <v>0</v>
      </c>
      <c r="M15" s="21"/>
      <c r="N15" s="40">
        <f>SUM(M16:M20)/(COUNTIF(M16:M20,"&gt;0")+0.00000001)</f>
        <v>0</v>
      </c>
      <c r="O15" s="9"/>
    </row>
    <row r="16" spans="1:15" x14ac:dyDescent="0.2">
      <c r="A16" s="55"/>
      <c r="B16" s="56" t="s">
        <v>549</v>
      </c>
      <c r="C16" s="9"/>
      <c r="D16" s="54"/>
      <c r="E16" s="9"/>
      <c r="F16" s="54"/>
      <c r="G16" s="9"/>
      <c r="H16" s="54"/>
      <c r="I16" s="9"/>
      <c r="J16" s="54"/>
      <c r="K16" s="9"/>
      <c r="L16" s="54"/>
      <c r="M16" s="9"/>
      <c r="N16" s="54"/>
      <c r="O16" s="9"/>
    </row>
    <row r="17" spans="1:15" ht="25.5" x14ac:dyDescent="0.2">
      <c r="A17" s="55"/>
      <c r="B17" s="56" t="s">
        <v>550</v>
      </c>
      <c r="C17" s="9"/>
      <c r="D17" s="54"/>
      <c r="E17" s="9"/>
      <c r="F17" s="54"/>
      <c r="G17" s="9"/>
      <c r="H17" s="54"/>
      <c r="I17" s="9"/>
      <c r="J17" s="54"/>
      <c r="K17" s="9"/>
      <c r="L17" s="54"/>
      <c r="M17" s="9"/>
      <c r="N17" s="54"/>
      <c r="O17" s="9"/>
    </row>
    <row r="18" spans="1:15" ht="25.5" x14ac:dyDescent="0.2">
      <c r="A18" s="55"/>
      <c r="B18" s="56" t="s">
        <v>551</v>
      </c>
      <c r="C18" s="9"/>
      <c r="D18" s="54"/>
      <c r="E18" s="9"/>
      <c r="F18" s="54"/>
      <c r="G18" s="9"/>
      <c r="H18" s="54"/>
      <c r="I18" s="9"/>
      <c r="J18" s="54"/>
      <c r="K18" s="9"/>
      <c r="L18" s="54"/>
      <c r="M18" s="9"/>
      <c r="N18" s="54"/>
      <c r="O18" s="9"/>
    </row>
    <row r="19" spans="1:15" ht="15" customHeight="1" x14ac:dyDescent="0.2">
      <c r="A19" s="55"/>
      <c r="B19" s="56" t="s">
        <v>552</v>
      </c>
      <c r="C19" s="9"/>
      <c r="D19" s="54"/>
      <c r="E19" s="9"/>
      <c r="F19" s="54"/>
      <c r="G19" s="9"/>
      <c r="H19" s="54"/>
      <c r="I19" s="9"/>
      <c r="J19" s="54"/>
      <c r="K19" s="9"/>
      <c r="L19" s="54"/>
      <c r="M19" s="9"/>
      <c r="N19" s="54"/>
      <c r="O19" s="9"/>
    </row>
    <row r="20" spans="1:15" ht="25.5" x14ac:dyDescent="0.2">
      <c r="A20" s="55"/>
      <c r="B20" s="56" t="s">
        <v>553</v>
      </c>
      <c r="C20" s="9"/>
      <c r="D20" s="54"/>
      <c r="E20" s="9"/>
      <c r="F20" s="54"/>
      <c r="G20" s="9"/>
      <c r="H20" s="54"/>
      <c r="I20" s="9"/>
      <c r="J20" s="54"/>
      <c r="K20" s="9"/>
      <c r="L20" s="54"/>
      <c r="M20" s="9"/>
      <c r="N20" s="54"/>
      <c r="O20" s="9"/>
    </row>
    <row r="21" spans="1:15" x14ac:dyDescent="0.2">
      <c r="A21" s="55" t="s">
        <v>4</v>
      </c>
      <c r="B21" s="56"/>
      <c r="C21" s="21"/>
      <c r="D21" s="40">
        <f>SUM(C22:C27)/(COUNTIF(C22:C27,"&gt;0")+0.00000001)</f>
        <v>0</v>
      </c>
      <c r="E21" s="21"/>
      <c r="F21" s="40">
        <f>SUM(E22:E27)/(COUNTIF(E22:E27,"&gt;0")+0.00000001)</f>
        <v>0</v>
      </c>
      <c r="G21" s="21"/>
      <c r="H21" s="40">
        <f>SUM(G22:G27)/(COUNTIF(G22:G27,"&gt;0")+0.00000001)</f>
        <v>0</v>
      </c>
      <c r="I21" s="21"/>
      <c r="J21" s="40">
        <f>SUM(I22:I27)/(COUNTIF(I22:I27,"&gt;0")+0.00000001)</f>
        <v>0</v>
      </c>
      <c r="K21" s="21"/>
      <c r="L21" s="40">
        <f>SUM(K22:K27)/(COUNTIF(K22:K27,"&gt;0")+0.00000001)</f>
        <v>0</v>
      </c>
      <c r="M21" s="21"/>
      <c r="N21" s="40">
        <f>SUM(M22:M27)/(COUNTIF(M22:M27,"&gt;0")+0.00000001)</f>
        <v>0</v>
      </c>
      <c r="O21" s="9"/>
    </row>
    <row r="22" spans="1:15" ht="25.5" x14ac:dyDescent="0.2">
      <c r="A22" s="55"/>
      <c r="B22" s="56" t="s">
        <v>554</v>
      </c>
      <c r="C22" s="9"/>
      <c r="D22" s="54"/>
      <c r="E22" s="9"/>
      <c r="F22" s="54"/>
      <c r="G22" s="9"/>
      <c r="H22" s="54"/>
      <c r="I22" s="9"/>
      <c r="J22" s="54"/>
      <c r="K22" s="9"/>
      <c r="L22" s="54"/>
      <c r="M22" s="9"/>
      <c r="N22" s="54"/>
      <c r="O22" s="9"/>
    </row>
    <row r="23" spans="1:15" ht="25.5" x14ac:dyDescent="0.2">
      <c r="A23" s="55"/>
      <c r="B23" s="56" t="s">
        <v>555</v>
      </c>
      <c r="C23" s="9"/>
      <c r="D23" s="54"/>
      <c r="E23" s="9"/>
      <c r="F23" s="54"/>
      <c r="G23" s="9"/>
      <c r="H23" s="54"/>
      <c r="I23" s="9"/>
      <c r="J23" s="54"/>
      <c r="K23" s="9"/>
      <c r="L23" s="54"/>
      <c r="M23" s="9"/>
      <c r="N23" s="54"/>
      <c r="O23" s="9"/>
    </row>
    <row r="24" spans="1:15" x14ac:dyDescent="0.2">
      <c r="A24" s="55"/>
      <c r="B24" s="56" t="s">
        <v>556</v>
      </c>
      <c r="C24" s="9"/>
      <c r="D24" s="54"/>
      <c r="E24" s="9"/>
      <c r="F24" s="54"/>
      <c r="G24" s="9"/>
      <c r="H24" s="54"/>
      <c r="I24" s="9"/>
      <c r="J24" s="54"/>
      <c r="K24" s="9"/>
      <c r="L24" s="54"/>
      <c r="M24" s="9"/>
      <c r="N24" s="54"/>
      <c r="O24" s="9"/>
    </row>
    <row r="25" spans="1:15" ht="38.25" x14ac:dyDescent="0.2">
      <c r="A25" s="55"/>
      <c r="B25" s="56" t="s">
        <v>557</v>
      </c>
      <c r="C25" s="9"/>
      <c r="D25" s="35"/>
      <c r="E25" s="9"/>
      <c r="F25" s="35"/>
      <c r="G25" s="9"/>
      <c r="H25" s="35"/>
      <c r="I25" s="9"/>
      <c r="J25" s="35"/>
      <c r="K25" s="9"/>
      <c r="L25" s="35"/>
      <c r="M25" s="9"/>
      <c r="N25" s="35"/>
      <c r="O25" s="9"/>
    </row>
    <row r="26" spans="1:15" ht="38.25" x14ac:dyDescent="0.2">
      <c r="A26" s="55"/>
      <c r="B26" s="56" t="s">
        <v>558</v>
      </c>
      <c r="C26" s="9"/>
      <c r="D26" s="54"/>
      <c r="E26" s="9"/>
      <c r="F26" s="54"/>
      <c r="G26" s="9"/>
      <c r="H26" s="54"/>
      <c r="I26" s="9"/>
      <c r="J26" s="54"/>
      <c r="K26" s="9"/>
      <c r="L26" s="54"/>
      <c r="M26" s="9"/>
      <c r="N26" s="54"/>
      <c r="O26" s="9"/>
    </row>
    <row r="27" spans="1:15" x14ac:dyDescent="0.2">
      <c r="A27" s="55"/>
      <c r="B27" s="56" t="s">
        <v>559</v>
      </c>
      <c r="C27" s="9"/>
      <c r="D27" s="54"/>
      <c r="E27" s="9"/>
      <c r="F27" s="54"/>
      <c r="G27" s="9"/>
      <c r="H27" s="54"/>
      <c r="I27" s="9"/>
      <c r="J27" s="54"/>
      <c r="K27" s="9"/>
      <c r="L27" s="54"/>
      <c r="M27" s="9"/>
      <c r="N27" s="54"/>
      <c r="O27" s="9"/>
    </row>
    <row r="28" spans="1:15" x14ac:dyDescent="0.2">
      <c r="A28" s="55"/>
      <c r="B28" s="44" t="s">
        <v>123</v>
      </c>
      <c r="C28" s="15"/>
      <c r="D28" s="41">
        <f>D3+D15+D21</f>
        <v>0</v>
      </c>
      <c r="E28" s="15"/>
      <c r="F28" s="41">
        <f>F3+F15+F21</f>
        <v>0</v>
      </c>
      <c r="G28" s="15"/>
      <c r="H28" s="41">
        <f>H3+H15+H21</f>
        <v>0</v>
      </c>
      <c r="I28" s="15"/>
      <c r="J28" s="41">
        <f>J3+J15+J21</f>
        <v>0</v>
      </c>
      <c r="K28" s="15"/>
      <c r="L28" s="41">
        <f>L3+L15+L21</f>
        <v>0</v>
      </c>
      <c r="M28" s="15"/>
      <c r="N28" s="41">
        <f>N3+N15+N21</f>
        <v>0</v>
      </c>
      <c r="O28" s="9"/>
    </row>
    <row r="29" spans="1:15" x14ac:dyDescent="0.2">
      <c r="A29" s="55"/>
      <c r="B29" s="44" t="s">
        <v>124</v>
      </c>
      <c r="C29" s="15"/>
      <c r="D29" s="41">
        <f>D28/(COUNTIF(D3:D21,"&gt;0")+0.00000001)</f>
        <v>0</v>
      </c>
      <c r="E29" s="15"/>
      <c r="F29" s="41">
        <f>F28/(COUNTIF(F3:F21,"&gt;0")+0.00000001)</f>
        <v>0</v>
      </c>
      <c r="G29" s="15"/>
      <c r="H29" s="41">
        <f>H28/(COUNTIF(H3:H21,"&gt;0")+0.00000001)</f>
        <v>0</v>
      </c>
      <c r="I29" s="15"/>
      <c r="J29" s="41">
        <f>J28/(COUNTIF(J3:J21,"&gt;0")+0.00000001)</f>
        <v>0</v>
      </c>
      <c r="K29" s="15"/>
      <c r="L29" s="41">
        <f>L28/(COUNTIF(L3:L21,"&gt;0")+0.00000001)</f>
        <v>0</v>
      </c>
      <c r="M29" s="15"/>
      <c r="N29" s="41">
        <f>N28/(COUNTIF(N3:N21,"&gt;0")+0.00000001)</f>
        <v>0</v>
      </c>
      <c r="O29" s="9"/>
    </row>
    <row r="30" spans="1:15" x14ac:dyDescent="0.2">
      <c r="A30" s="55"/>
      <c r="B30" s="44" t="s">
        <v>125</v>
      </c>
      <c r="C30" s="15"/>
      <c r="D30" s="41">
        <f>D29/5*100</f>
        <v>0</v>
      </c>
      <c r="E30" s="15"/>
      <c r="F30" s="41">
        <f>F29/5*100</f>
        <v>0</v>
      </c>
      <c r="G30" s="15"/>
      <c r="H30" s="41">
        <f>H29/5*100</f>
        <v>0</v>
      </c>
      <c r="I30" s="15"/>
      <c r="J30" s="41">
        <f>J29/5*100</f>
        <v>0</v>
      </c>
      <c r="K30" s="15"/>
      <c r="L30" s="41">
        <f>L29/5*100</f>
        <v>0</v>
      </c>
      <c r="M30" s="15"/>
      <c r="N30" s="41">
        <f>N29/5*100</f>
        <v>0</v>
      </c>
      <c r="O30" s="9"/>
    </row>
    <row r="31" spans="1:15" x14ac:dyDescent="0.2">
      <c r="A31" s="49" t="s">
        <v>55</v>
      </c>
      <c r="B31" s="56"/>
      <c r="C31" s="55"/>
      <c r="D31" s="55"/>
      <c r="E31" s="55"/>
      <c r="F31" s="55"/>
      <c r="G31" s="55"/>
      <c r="H31" s="55"/>
      <c r="I31" s="55"/>
      <c r="J31" s="55"/>
      <c r="K31" s="55"/>
      <c r="L31" s="55"/>
      <c r="M31" s="55"/>
      <c r="N31" s="55"/>
      <c r="O31" s="19"/>
    </row>
    <row r="32" spans="1:15" x14ac:dyDescent="0.2">
      <c r="A32" s="36" t="s">
        <v>103</v>
      </c>
      <c r="B32" s="56"/>
      <c r="C32" s="55"/>
      <c r="D32" s="55"/>
      <c r="E32" s="55"/>
      <c r="F32" s="55"/>
      <c r="G32" s="55"/>
      <c r="H32" s="55"/>
      <c r="I32" s="55"/>
      <c r="J32" s="55"/>
      <c r="K32" s="55"/>
      <c r="L32" s="55"/>
      <c r="M32" s="55"/>
      <c r="N32" s="55"/>
      <c r="O32" s="19"/>
    </row>
    <row r="33" spans="1:15" x14ac:dyDescent="0.2">
      <c r="A33" s="36" t="s">
        <v>56</v>
      </c>
      <c r="B33" s="56"/>
      <c r="C33" s="55"/>
      <c r="D33" s="55"/>
      <c r="E33" s="55"/>
      <c r="F33" s="55"/>
      <c r="G33" s="55"/>
      <c r="H33" s="55"/>
      <c r="I33" s="55"/>
      <c r="J33" s="55"/>
      <c r="K33" s="55"/>
      <c r="L33" s="55"/>
      <c r="M33" s="55"/>
      <c r="N33" s="55"/>
      <c r="O33" s="19"/>
    </row>
    <row r="34" spans="1:15" x14ac:dyDescent="0.2">
      <c r="A34" s="36" t="s">
        <v>57</v>
      </c>
      <c r="B34" s="56"/>
      <c r="C34" s="55"/>
      <c r="D34" s="55"/>
      <c r="E34" s="55"/>
      <c r="F34" s="55"/>
      <c r="G34" s="55"/>
      <c r="H34" s="55"/>
      <c r="I34" s="55"/>
      <c r="J34" s="55"/>
      <c r="K34" s="55"/>
      <c r="L34" s="55"/>
      <c r="M34" s="55"/>
      <c r="N34" s="55"/>
      <c r="O34" s="19"/>
    </row>
    <row r="35" spans="1:15" x14ac:dyDescent="0.2">
      <c r="A35" s="36" t="s">
        <v>58</v>
      </c>
      <c r="B35" s="56"/>
      <c r="C35" s="55"/>
      <c r="D35" s="55"/>
      <c r="E35" s="55"/>
      <c r="F35" s="55"/>
      <c r="G35" s="55"/>
      <c r="H35" s="55"/>
      <c r="I35" s="55"/>
      <c r="J35" s="55"/>
      <c r="K35" s="55"/>
      <c r="L35" s="55"/>
      <c r="M35" s="55"/>
      <c r="N35" s="55"/>
      <c r="O35" s="19"/>
    </row>
    <row r="36" spans="1:15" x14ac:dyDescent="0.2">
      <c r="A36" s="36" t="s">
        <v>59</v>
      </c>
      <c r="B36" s="56"/>
      <c r="C36" s="55"/>
      <c r="D36" s="55"/>
      <c r="E36" s="55"/>
      <c r="F36" s="55"/>
      <c r="G36" s="55"/>
      <c r="H36" s="55"/>
      <c r="I36" s="55"/>
      <c r="J36" s="55"/>
      <c r="K36" s="55"/>
      <c r="L36" s="55"/>
      <c r="M36" s="55"/>
      <c r="N36" s="55"/>
      <c r="O36" s="19"/>
    </row>
    <row r="37" spans="1:15" x14ac:dyDescent="0.2">
      <c r="A37" s="36" t="s">
        <v>60</v>
      </c>
      <c r="B37" s="56"/>
      <c r="C37" s="55"/>
      <c r="D37" s="55"/>
      <c r="E37" s="55"/>
      <c r="F37" s="55"/>
      <c r="G37" s="55"/>
      <c r="H37" s="55"/>
      <c r="I37" s="55"/>
      <c r="J37" s="55"/>
      <c r="K37" s="55"/>
      <c r="L37" s="55"/>
      <c r="M37" s="55"/>
      <c r="N37" s="55"/>
      <c r="O37" s="19"/>
    </row>
    <row r="38" spans="1:15" x14ac:dyDescent="0.2">
      <c r="A38" s="61" t="s">
        <v>127</v>
      </c>
      <c r="B38" s="56"/>
      <c r="C38" s="98" t="str">
        <f>Front!H1</f>
        <v>Date</v>
      </c>
      <c r="D38" s="99"/>
      <c r="E38" s="98" t="str">
        <f>Front!I1</f>
        <v>Date</v>
      </c>
      <c r="F38" s="99"/>
      <c r="G38" s="98" t="str">
        <f>Front!J1</f>
        <v>Date</v>
      </c>
      <c r="H38" s="99"/>
      <c r="I38" s="98" t="str">
        <f>Front!K1</f>
        <v>Date</v>
      </c>
      <c r="J38" s="99"/>
      <c r="K38" s="98" t="str">
        <f>Front!L1</f>
        <v>Date</v>
      </c>
      <c r="L38" s="99"/>
      <c r="M38" s="98" t="str">
        <f>Front!M1</f>
        <v>Date</v>
      </c>
      <c r="N38" s="99"/>
      <c r="O38" s="18" t="s">
        <v>97</v>
      </c>
    </row>
    <row r="39" spans="1:15" ht="27" customHeight="1" x14ac:dyDescent="0.2">
      <c r="A39" s="62"/>
      <c r="B39" s="56"/>
      <c r="C39" s="39" t="s">
        <v>27</v>
      </c>
      <c r="D39" s="39" t="s">
        <v>28</v>
      </c>
      <c r="E39" s="39" t="s">
        <v>27</v>
      </c>
      <c r="F39" s="39" t="s">
        <v>28</v>
      </c>
      <c r="G39" s="39" t="s">
        <v>27</v>
      </c>
      <c r="H39" s="39" t="s">
        <v>28</v>
      </c>
      <c r="I39" s="39" t="s">
        <v>27</v>
      </c>
      <c r="J39" s="39" t="s">
        <v>28</v>
      </c>
      <c r="K39" s="39" t="s">
        <v>27</v>
      </c>
      <c r="L39" s="39" t="s">
        <v>28</v>
      </c>
      <c r="M39" s="39" t="s">
        <v>27</v>
      </c>
      <c r="N39" s="39" t="s">
        <v>28</v>
      </c>
      <c r="O39" s="9"/>
    </row>
    <row r="40" spans="1:15" x14ac:dyDescent="0.2">
      <c r="A40" s="55" t="s">
        <v>3</v>
      </c>
      <c r="B40" s="56"/>
      <c r="C40" s="21"/>
      <c r="D40" s="40">
        <f>SUM(C41:C51)/(COUNTIF(C41:C51,"&gt;0")+0.00000001)</f>
        <v>0</v>
      </c>
      <c r="E40" s="21"/>
      <c r="F40" s="40">
        <f>SUM(E41:E51)/(COUNTIF(E41:E51,"&gt;0")+0.00000001)</f>
        <v>0</v>
      </c>
      <c r="G40" s="21"/>
      <c r="H40" s="40">
        <f>SUM(G41:G51)/(COUNTIF(G41:G51,"&gt;0")+0.00000001)</f>
        <v>0</v>
      </c>
      <c r="I40" s="21"/>
      <c r="J40" s="40">
        <f>SUM(I41:I51)/(COUNTIF(I41:I51,"&gt;0")+0.00000001)</f>
        <v>0</v>
      </c>
      <c r="K40" s="21"/>
      <c r="L40" s="40">
        <f>SUM(K41:K51)/(COUNTIF(K41:K51,"&gt;0")+0.00000001)</f>
        <v>0</v>
      </c>
      <c r="M40" s="21"/>
      <c r="N40" s="40">
        <f>SUM(M41:M51)/(COUNTIF(M41:M51,"&gt;0")+0.00000001)</f>
        <v>0</v>
      </c>
      <c r="O40" s="9"/>
    </row>
    <row r="41" spans="1:15" x14ac:dyDescent="0.2">
      <c r="A41" s="55"/>
      <c r="B41" s="56" t="s">
        <v>539</v>
      </c>
      <c r="C41" s="9"/>
      <c r="D41" s="54"/>
      <c r="E41" s="9"/>
      <c r="F41" s="54"/>
      <c r="G41" s="9"/>
      <c r="H41" s="54"/>
      <c r="I41" s="9"/>
      <c r="J41" s="54"/>
      <c r="K41" s="9"/>
      <c r="L41" s="54"/>
      <c r="M41" s="9"/>
      <c r="N41" s="54"/>
      <c r="O41" s="9"/>
    </row>
    <row r="42" spans="1:15" x14ac:dyDescent="0.2">
      <c r="A42" s="55"/>
      <c r="B42" s="56" t="s">
        <v>540</v>
      </c>
      <c r="C42" s="14"/>
      <c r="D42" s="54"/>
      <c r="E42" s="14"/>
      <c r="F42" s="54"/>
      <c r="G42" s="14"/>
      <c r="H42" s="54"/>
      <c r="I42" s="14"/>
      <c r="J42" s="54"/>
      <c r="K42" s="14"/>
      <c r="L42" s="54"/>
      <c r="M42" s="14"/>
      <c r="N42" s="54"/>
      <c r="O42" s="9"/>
    </row>
    <row r="43" spans="1:15" x14ac:dyDescent="0.2">
      <c r="A43" s="55"/>
      <c r="B43" s="56" t="s">
        <v>560</v>
      </c>
      <c r="C43" s="9"/>
      <c r="D43" s="54"/>
      <c r="E43" s="9"/>
      <c r="F43" s="54"/>
      <c r="G43" s="9"/>
      <c r="H43" s="54"/>
      <c r="I43" s="9"/>
      <c r="J43" s="54"/>
      <c r="K43" s="9"/>
      <c r="L43" s="54"/>
      <c r="M43" s="9"/>
      <c r="N43" s="54"/>
      <c r="O43" s="9"/>
    </row>
    <row r="44" spans="1:15" x14ac:dyDescent="0.2">
      <c r="A44" s="55"/>
      <c r="B44" s="56" t="s">
        <v>541</v>
      </c>
      <c r="C44" s="9"/>
      <c r="D44" s="54"/>
      <c r="E44" s="9"/>
      <c r="F44" s="54"/>
      <c r="G44" s="9"/>
      <c r="H44" s="54"/>
      <c r="I44" s="9"/>
      <c r="J44" s="54"/>
      <c r="K44" s="9"/>
      <c r="L44" s="54"/>
      <c r="M44" s="9"/>
      <c r="N44" s="54"/>
      <c r="O44" s="9"/>
    </row>
    <row r="45" spans="1:15" ht="25.5" x14ac:dyDescent="0.2">
      <c r="A45" s="55"/>
      <c r="B45" s="56" t="s">
        <v>542</v>
      </c>
      <c r="C45" s="9"/>
      <c r="D45" s="54"/>
      <c r="E45" s="9"/>
      <c r="F45" s="54"/>
      <c r="G45" s="9"/>
      <c r="H45" s="54"/>
      <c r="I45" s="9"/>
      <c r="J45" s="54"/>
      <c r="K45" s="9"/>
      <c r="L45" s="54"/>
      <c r="M45" s="9"/>
      <c r="N45" s="54"/>
      <c r="O45" s="9"/>
    </row>
    <row r="46" spans="1:15" x14ac:dyDescent="0.2">
      <c r="A46" s="55"/>
      <c r="B46" s="56" t="s">
        <v>543</v>
      </c>
      <c r="C46" s="9"/>
      <c r="D46" s="54"/>
      <c r="E46" s="9"/>
      <c r="F46" s="54"/>
      <c r="G46" s="9"/>
      <c r="H46" s="54"/>
      <c r="I46" s="9"/>
      <c r="J46" s="54"/>
      <c r="K46" s="9"/>
      <c r="L46" s="54"/>
      <c r="M46" s="9"/>
      <c r="N46" s="54"/>
      <c r="O46" s="9"/>
    </row>
    <row r="47" spans="1:15" ht="25.5" x14ac:dyDescent="0.2">
      <c r="A47" s="55"/>
      <c r="B47" s="56" t="s">
        <v>544</v>
      </c>
      <c r="C47" s="9"/>
      <c r="D47" s="54"/>
      <c r="E47" s="9"/>
      <c r="F47" s="54"/>
      <c r="G47" s="9"/>
      <c r="H47" s="54"/>
      <c r="I47" s="9"/>
      <c r="J47" s="54"/>
      <c r="K47" s="9"/>
      <c r="L47" s="54"/>
      <c r="M47" s="9"/>
      <c r="N47" s="54"/>
      <c r="O47" s="9"/>
    </row>
    <row r="48" spans="1:15" ht="25.5" x14ac:dyDescent="0.2">
      <c r="A48" s="55"/>
      <c r="B48" s="56" t="s">
        <v>545</v>
      </c>
      <c r="C48" s="9"/>
      <c r="D48" s="54"/>
      <c r="E48" s="9"/>
      <c r="F48" s="54"/>
      <c r="G48" s="9"/>
      <c r="H48" s="54"/>
      <c r="I48" s="9"/>
      <c r="J48" s="54"/>
      <c r="K48" s="9"/>
      <c r="L48" s="54"/>
      <c r="M48" s="9"/>
      <c r="N48" s="54"/>
      <c r="O48" s="9"/>
    </row>
    <row r="49" spans="1:15" ht="25.5" x14ac:dyDescent="0.2">
      <c r="A49" s="55"/>
      <c r="B49" s="56" t="s">
        <v>546</v>
      </c>
      <c r="C49" s="9"/>
      <c r="D49" s="54"/>
      <c r="E49" s="9"/>
      <c r="F49" s="54"/>
      <c r="G49" s="9"/>
      <c r="H49" s="54"/>
      <c r="I49" s="9"/>
      <c r="J49" s="54"/>
      <c r="K49" s="9"/>
      <c r="L49" s="54"/>
      <c r="M49" s="9"/>
      <c r="N49" s="54"/>
      <c r="O49" s="9"/>
    </row>
    <row r="50" spans="1:15" ht="25.5" x14ac:dyDescent="0.2">
      <c r="A50" s="55"/>
      <c r="B50" s="56" t="s">
        <v>547</v>
      </c>
      <c r="C50" s="9"/>
      <c r="D50" s="54"/>
      <c r="E50" s="9"/>
      <c r="F50" s="54"/>
      <c r="G50" s="9"/>
      <c r="H50" s="54"/>
      <c r="I50" s="9"/>
      <c r="J50" s="54"/>
      <c r="K50" s="9"/>
      <c r="L50" s="54"/>
      <c r="M50" s="9"/>
      <c r="N50" s="54"/>
      <c r="O50" s="9"/>
    </row>
    <row r="51" spans="1:15" ht="25.5" x14ac:dyDescent="0.2">
      <c r="A51" s="55"/>
      <c r="B51" s="56" t="s">
        <v>548</v>
      </c>
      <c r="C51" s="9"/>
      <c r="D51" s="54"/>
      <c r="E51" s="9"/>
      <c r="F51" s="54"/>
      <c r="G51" s="9"/>
      <c r="H51" s="54"/>
      <c r="I51" s="9"/>
      <c r="J51" s="54"/>
      <c r="K51" s="9"/>
      <c r="L51" s="54"/>
      <c r="M51" s="9"/>
      <c r="N51" s="54"/>
      <c r="O51" s="9"/>
    </row>
    <row r="52" spans="1:15" x14ac:dyDescent="0.2">
      <c r="A52" s="55" t="s">
        <v>2</v>
      </c>
      <c r="B52" s="56"/>
      <c r="C52" s="21"/>
      <c r="D52" s="40">
        <f>SUM(C53:C57)/(COUNTIF(C53:C57,"&gt;0")+0.00000001)</f>
        <v>0</v>
      </c>
      <c r="E52" s="21"/>
      <c r="F52" s="40">
        <f>SUM(E53:E57)/(COUNTIF(E53:E57,"&gt;0")+0.00000001)</f>
        <v>0</v>
      </c>
      <c r="G52" s="21"/>
      <c r="H52" s="40">
        <f>SUM(G53:G57)/(COUNTIF(G53:G57,"&gt;0")+0.00000001)</f>
        <v>0</v>
      </c>
      <c r="I52" s="21"/>
      <c r="J52" s="40">
        <f>SUM(I53:I57)/(COUNTIF(I53:I57,"&gt;0")+0.00000001)</f>
        <v>0</v>
      </c>
      <c r="K52" s="21"/>
      <c r="L52" s="40">
        <f>SUM(K53:K57)/(COUNTIF(K53:K57,"&gt;0")+0.00000001)</f>
        <v>0</v>
      </c>
      <c r="M52" s="21"/>
      <c r="N52" s="40">
        <f>SUM(M53:M57)/(COUNTIF(M53:M57,"&gt;0")+0.00000001)</f>
        <v>0</v>
      </c>
      <c r="O52" s="9"/>
    </row>
    <row r="53" spans="1:15" x14ac:dyDescent="0.2">
      <c r="A53" s="55"/>
      <c r="B53" s="56" t="s">
        <v>549</v>
      </c>
      <c r="C53" s="9"/>
      <c r="D53" s="54"/>
      <c r="E53" s="9"/>
      <c r="F53" s="54"/>
      <c r="G53" s="9"/>
      <c r="H53" s="54"/>
      <c r="I53" s="9"/>
      <c r="J53" s="54"/>
      <c r="K53" s="9"/>
      <c r="L53" s="54"/>
      <c r="M53" s="9"/>
      <c r="N53" s="54"/>
      <c r="O53" s="9"/>
    </row>
    <row r="54" spans="1:15" ht="25.5" x14ac:dyDescent="0.2">
      <c r="A54" s="55"/>
      <c r="B54" s="56" t="s">
        <v>550</v>
      </c>
      <c r="C54" s="9"/>
      <c r="D54" s="54"/>
      <c r="E54" s="9"/>
      <c r="F54" s="54"/>
      <c r="G54" s="9"/>
      <c r="H54" s="54"/>
      <c r="I54" s="9"/>
      <c r="J54" s="54"/>
      <c r="K54" s="9"/>
      <c r="L54" s="54"/>
      <c r="M54" s="9"/>
      <c r="N54" s="54"/>
      <c r="O54" s="9"/>
    </row>
    <row r="55" spans="1:15" ht="25.5" x14ac:dyDescent="0.2">
      <c r="A55" s="55"/>
      <c r="B55" s="56" t="s">
        <v>551</v>
      </c>
      <c r="C55" s="9"/>
      <c r="D55" s="54"/>
      <c r="E55" s="9"/>
      <c r="F55" s="54"/>
      <c r="G55" s="9"/>
      <c r="H55" s="54"/>
      <c r="I55" s="9"/>
      <c r="J55" s="54"/>
      <c r="K55" s="9"/>
      <c r="L55" s="54"/>
      <c r="M55" s="9"/>
      <c r="N55" s="54"/>
      <c r="O55" s="9"/>
    </row>
    <row r="56" spans="1:15" ht="15" customHeight="1" x14ac:dyDescent="0.2">
      <c r="A56" s="55"/>
      <c r="B56" s="56" t="s">
        <v>552</v>
      </c>
      <c r="C56" s="9"/>
      <c r="D56" s="54"/>
      <c r="E56" s="9"/>
      <c r="F56" s="54"/>
      <c r="G56" s="9"/>
      <c r="H56" s="54"/>
      <c r="I56" s="9"/>
      <c r="J56" s="54"/>
      <c r="K56" s="9"/>
      <c r="L56" s="54"/>
      <c r="M56" s="9"/>
      <c r="N56" s="54"/>
      <c r="O56" s="9"/>
    </row>
    <row r="57" spans="1:15" ht="25.5" x14ac:dyDescent="0.2">
      <c r="A57" s="55"/>
      <c r="B57" s="56" t="s">
        <v>553</v>
      </c>
      <c r="C57" s="9"/>
      <c r="D57" s="54"/>
      <c r="E57" s="9"/>
      <c r="F57" s="54"/>
      <c r="G57" s="9"/>
      <c r="H57" s="54"/>
      <c r="I57" s="9"/>
      <c r="J57" s="54"/>
      <c r="K57" s="9"/>
      <c r="L57" s="54"/>
      <c r="M57" s="9"/>
      <c r="N57" s="54"/>
      <c r="O57" s="9"/>
    </row>
    <row r="58" spans="1:15" x14ac:dyDescent="0.2">
      <c r="A58" s="55" t="s">
        <v>4</v>
      </c>
      <c r="B58" s="56"/>
      <c r="C58" s="21"/>
      <c r="D58" s="40">
        <f>SUM(C59:C64)/(COUNTIF(C59:C64,"&gt;0")+0.00000001)</f>
        <v>0</v>
      </c>
      <c r="E58" s="21"/>
      <c r="F58" s="40">
        <f>SUM(E59:E64)/(COUNTIF(E59:E64,"&gt;0")+0.00000001)</f>
        <v>0</v>
      </c>
      <c r="G58" s="21"/>
      <c r="H58" s="40">
        <f>SUM(G59:G64)/(COUNTIF(G59:G64,"&gt;0")+0.00000001)</f>
        <v>0</v>
      </c>
      <c r="I58" s="21"/>
      <c r="J58" s="40">
        <f>SUM(I59:I64)/(COUNTIF(I59:I64,"&gt;0")+0.00000001)</f>
        <v>0</v>
      </c>
      <c r="K58" s="21"/>
      <c r="L58" s="40">
        <f>SUM(K59:K64)/(COUNTIF(K59:K64,"&gt;0")+0.00000001)</f>
        <v>0</v>
      </c>
      <c r="M58" s="21"/>
      <c r="N58" s="40">
        <f>SUM(M59:M64)/(COUNTIF(M59:M64,"&gt;0")+0.00000001)</f>
        <v>0</v>
      </c>
      <c r="O58" s="9"/>
    </row>
    <row r="59" spans="1:15" ht="25.5" x14ac:dyDescent="0.2">
      <c r="A59" s="55"/>
      <c r="B59" s="56" t="s">
        <v>554</v>
      </c>
      <c r="C59" s="9"/>
      <c r="D59" s="54"/>
      <c r="E59" s="9"/>
      <c r="F59" s="54"/>
      <c r="G59" s="9"/>
      <c r="H59" s="54"/>
      <c r="I59" s="9"/>
      <c r="J59" s="54"/>
      <c r="K59" s="9"/>
      <c r="L59" s="54"/>
      <c r="M59" s="9"/>
      <c r="N59" s="54"/>
      <c r="O59" s="9"/>
    </row>
    <row r="60" spans="1:15" ht="25.5" x14ac:dyDescent="0.2">
      <c r="A60" s="55"/>
      <c r="B60" s="56" t="s">
        <v>555</v>
      </c>
      <c r="C60" s="9"/>
      <c r="D60" s="54"/>
      <c r="E60" s="9"/>
      <c r="F60" s="54"/>
      <c r="G60" s="9"/>
      <c r="H60" s="54"/>
      <c r="I60" s="9"/>
      <c r="J60" s="54"/>
      <c r="K60" s="9"/>
      <c r="L60" s="54"/>
      <c r="M60" s="9"/>
      <c r="N60" s="54"/>
      <c r="O60" s="9"/>
    </row>
    <row r="61" spans="1:15" x14ac:dyDescent="0.2">
      <c r="A61" s="55"/>
      <c r="B61" s="56" t="s">
        <v>556</v>
      </c>
      <c r="C61" s="9"/>
      <c r="D61" s="54"/>
      <c r="E61" s="9"/>
      <c r="F61" s="54"/>
      <c r="G61" s="9"/>
      <c r="H61" s="54"/>
      <c r="I61" s="9"/>
      <c r="J61" s="54"/>
      <c r="K61" s="9"/>
      <c r="L61" s="54"/>
      <c r="M61" s="9"/>
      <c r="N61" s="54"/>
      <c r="O61" s="9"/>
    </row>
    <row r="62" spans="1:15" ht="38.25" x14ac:dyDescent="0.2">
      <c r="A62" s="55"/>
      <c r="B62" s="56" t="s">
        <v>557</v>
      </c>
      <c r="C62" s="9"/>
      <c r="D62" s="35"/>
      <c r="E62" s="9"/>
      <c r="F62" s="35"/>
      <c r="G62" s="9"/>
      <c r="H62" s="35"/>
      <c r="I62" s="9"/>
      <c r="J62" s="35"/>
      <c r="K62" s="9"/>
      <c r="L62" s="35"/>
      <c r="M62" s="9"/>
      <c r="N62" s="35"/>
      <c r="O62" s="9"/>
    </row>
    <row r="63" spans="1:15" ht="38.25" x14ac:dyDescent="0.2">
      <c r="A63" s="55"/>
      <c r="B63" s="56" t="s">
        <v>558</v>
      </c>
      <c r="C63" s="9"/>
      <c r="D63" s="54"/>
      <c r="E63" s="9"/>
      <c r="F63" s="54"/>
      <c r="G63" s="9"/>
      <c r="H63" s="54"/>
      <c r="I63" s="9"/>
      <c r="J63" s="54"/>
      <c r="K63" s="9"/>
      <c r="L63" s="54"/>
      <c r="M63" s="9"/>
      <c r="N63" s="54"/>
      <c r="O63" s="9"/>
    </row>
    <row r="64" spans="1:15" x14ac:dyDescent="0.2">
      <c r="A64" s="55"/>
      <c r="B64" s="56" t="s">
        <v>559</v>
      </c>
      <c r="C64" s="9"/>
      <c r="D64" s="54"/>
      <c r="E64" s="9"/>
      <c r="F64" s="54"/>
      <c r="G64" s="9"/>
      <c r="H64" s="54"/>
      <c r="I64" s="9"/>
      <c r="J64" s="54"/>
      <c r="K64" s="9"/>
      <c r="L64" s="54"/>
      <c r="M64" s="9"/>
      <c r="N64" s="54"/>
      <c r="O64" s="9"/>
    </row>
    <row r="65" spans="1:15" x14ac:dyDescent="0.2">
      <c r="A65" s="55"/>
      <c r="B65" s="44" t="s">
        <v>123</v>
      </c>
      <c r="C65" s="15"/>
      <c r="D65" s="41">
        <f>D40+D52+D58</f>
        <v>0</v>
      </c>
      <c r="E65" s="15"/>
      <c r="F65" s="41">
        <f>F40+F52+F58</f>
        <v>0</v>
      </c>
      <c r="G65" s="15"/>
      <c r="H65" s="41">
        <f>H40+H52+H58</f>
        <v>0</v>
      </c>
      <c r="I65" s="15"/>
      <c r="J65" s="41">
        <f>J40+J52+J58</f>
        <v>0</v>
      </c>
      <c r="K65" s="15"/>
      <c r="L65" s="41">
        <f>L40+L52+L58</f>
        <v>0</v>
      </c>
      <c r="M65" s="15"/>
      <c r="N65" s="41">
        <f>N40+N52+N58</f>
        <v>0</v>
      </c>
      <c r="O65" s="9"/>
    </row>
    <row r="66" spans="1:15" x14ac:dyDescent="0.2">
      <c r="A66" s="55"/>
      <c r="B66" s="44" t="s">
        <v>124</v>
      </c>
      <c r="C66" s="15"/>
      <c r="D66" s="41">
        <f>D65/(COUNTIF(D40:D58,"&gt;0")+0.00000001)</f>
        <v>0</v>
      </c>
      <c r="E66" s="15"/>
      <c r="F66" s="41">
        <f>F65/(COUNTIF(F40:F58,"&gt;0")+0.00000001)</f>
        <v>0</v>
      </c>
      <c r="G66" s="15"/>
      <c r="H66" s="41">
        <f>H65/(COUNTIF(H40:H58,"&gt;0")+0.00000001)</f>
        <v>0</v>
      </c>
      <c r="I66" s="15"/>
      <c r="J66" s="41">
        <f>J65/(COUNTIF(J40:J58,"&gt;0")+0.00000001)</f>
        <v>0</v>
      </c>
      <c r="K66" s="15"/>
      <c r="L66" s="41">
        <f>L65/(COUNTIF(L40:L58,"&gt;0")+0.00000001)</f>
        <v>0</v>
      </c>
      <c r="M66" s="15"/>
      <c r="N66" s="41">
        <f>N65/(COUNTIF(N40:N58,"&gt;0")+0.00000001)</f>
        <v>0</v>
      </c>
      <c r="O66" s="9"/>
    </row>
    <row r="67" spans="1:15" x14ac:dyDescent="0.2">
      <c r="A67" s="55"/>
      <c r="B67" s="44" t="s">
        <v>125</v>
      </c>
      <c r="C67" s="15"/>
      <c r="D67" s="41">
        <f>D66/5*100</f>
        <v>0</v>
      </c>
      <c r="E67" s="15"/>
      <c r="F67" s="41">
        <f>F66/5*100</f>
        <v>0</v>
      </c>
      <c r="G67" s="15"/>
      <c r="H67" s="41">
        <f>H66/5*100</f>
        <v>0</v>
      </c>
      <c r="I67" s="15"/>
      <c r="J67" s="41">
        <f>J66/5*100</f>
        <v>0</v>
      </c>
      <c r="K67" s="15"/>
      <c r="L67" s="41">
        <f>L66/5*100</f>
        <v>0</v>
      </c>
      <c r="M67" s="15"/>
      <c r="N67" s="41">
        <f>N66/5*100</f>
        <v>0</v>
      </c>
      <c r="O67" s="9"/>
    </row>
    <row r="68" spans="1:15" x14ac:dyDescent="0.2">
      <c r="A68" s="49" t="s">
        <v>55</v>
      </c>
      <c r="B68" s="56"/>
      <c r="C68" s="55"/>
      <c r="D68" s="55"/>
      <c r="E68" s="55"/>
      <c r="F68" s="55"/>
      <c r="G68" s="55"/>
      <c r="H68" s="55"/>
      <c r="I68" s="55"/>
      <c r="J68" s="55"/>
      <c r="K68" s="55"/>
      <c r="L68" s="55"/>
      <c r="M68" s="55"/>
      <c r="N68" s="55"/>
      <c r="O68" s="55"/>
    </row>
    <row r="69" spans="1:15" x14ac:dyDescent="0.2">
      <c r="A69" s="36" t="s">
        <v>103</v>
      </c>
      <c r="B69" s="56"/>
      <c r="C69" s="55"/>
      <c r="D69" s="55"/>
      <c r="E69" s="55"/>
      <c r="F69" s="55"/>
      <c r="G69" s="55"/>
      <c r="H69" s="55"/>
      <c r="I69" s="55"/>
      <c r="J69" s="55"/>
      <c r="K69" s="55"/>
      <c r="L69" s="55"/>
      <c r="M69" s="55"/>
      <c r="N69" s="55"/>
      <c r="O69" s="55"/>
    </row>
    <row r="70" spans="1:15" x14ac:dyDescent="0.2">
      <c r="A70" s="36" t="s">
        <v>56</v>
      </c>
      <c r="B70" s="56"/>
      <c r="C70" s="55"/>
      <c r="D70" s="55"/>
      <c r="E70" s="55"/>
      <c r="F70" s="55"/>
      <c r="G70" s="55"/>
      <c r="H70" s="55"/>
      <c r="I70" s="55"/>
      <c r="J70" s="55"/>
      <c r="K70" s="55"/>
      <c r="L70" s="55"/>
      <c r="M70" s="55"/>
      <c r="N70" s="55"/>
      <c r="O70" s="55"/>
    </row>
    <row r="71" spans="1:15" x14ac:dyDescent="0.2">
      <c r="A71" s="36" t="s">
        <v>57</v>
      </c>
      <c r="B71" s="56"/>
      <c r="C71" s="55"/>
      <c r="D71" s="55"/>
      <c r="E71" s="55"/>
      <c r="F71" s="55"/>
      <c r="G71" s="55"/>
      <c r="H71" s="55"/>
      <c r="I71" s="55"/>
      <c r="J71" s="55"/>
      <c r="K71" s="55"/>
      <c r="L71" s="55"/>
      <c r="M71" s="55"/>
      <c r="N71" s="55"/>
      <c r="O71" s="55"/>
    </row>
    <row r="72" spans="1:15" x14ac:dyDescent="0.2">
      <c r="A72" s="36" t="s">
        <v>58</v>
      </c>
      <c r="B72" s="56"/>
      <c r="C72" s="55"/>
      <c r="D72" s="55"/>
      <c r="E72" s="55"/>
      <c r="F72" s="55"/>
      <c r="G72" s="55"/>
      <c r="H72" s="55"/>
      <c r="I72" s="55"/>
      <c r="J72" s="55"/>
      <c r="K72" s="55"/>
      <c r="L72" s="55"/>
      <c r="M72" s="55"/>
      <c r="N72" s="55"/>
      <c r="O72" s="55"/>
    </row>
    <row r="73" spans="1:15" x14ac:dyDescent="0.2">
      <c r="A73" s="36" t="s">
        <v>59</v>
      </c>
      <c r="B73" s="56"/>
      <c r="C73" s="55"/>
      <c r="D73" s="55"/>
      <c r="E73" s="55"/>
      <c r="F73" s="55"/>
      <c r="G73" s="55"/>
      <c r="H73" s="55"/>
      <c r="I73" s="55"/>
      <c r="J73" s="55"/>
      <c r="K73" s="55"/>
      <c r="L73" s="55"/>
      <c r="M73" s="55"/>
      <c r="N73" s="55"/>
      <c r="O73" s="55"/>
    </row>
    <row r="74" spans="1:15" x14ac:dyDescent="0.2">
      <c r="A74" s="36" t="s">
        <v>60</v>
      </c>
      <c r="B74" s="56"/>
      <c r="C74" s="55"/>
      <c r="D74" s="55"/>
      <c r="E74" s="55"/>
      <c r="F74" s="55"/>
      <c r="G74" s="55"/>
      <c r="H74" s="55"/>
      <c r="I74" s="55"/>
      <c r="J74" s="55"/>
      <c r="K74" s="55"/>
      <c r="L74" s="55"/>
      <c r="M74" s="55"/>
      <c r="N74" s="55"/>
      <c r="O74" s="55"/>
    </row>
  </sheetData>
  <sheetProtection algorithmName="SHA-512" hashValue="JsE20s3xhKT5O8WenCMdQ1UKe7GD9EniIq0/SP0UZPEFdxAxJKmLemaj/+1B40VUfwgECjA99lsw6Mfpb2nuOw==" saltValue="GCK/IwHQL0G0O0CVdjPLQg==" spinCount="100000" sheet="1" objects="1" scenarios="1"/>
  <mergeCells count="12">
    <mergeCell ref="K38:L38"/>
    <mergeCell ref="M38:N38"/>
    <mergeCell ref="C1:D1"/>
    <mergeCell ref="C38:D38"/>
    <mergeCell ref="E38:F38"/>
    <mergeCell ref="G38:H38"/>
    <mergeCell ref="I38:J38"/>
    <mergeCell ref="M1:N1"/>
    <mergeCell ref="K1:L1"/>
    <mergeCell ref="I1:J1"/>
    <mergeCell ref="G1:H1"/>
    <mergeCell ref="E1:F1"/>
  </mergeCells>
  <phoneticPr fontId="0" type="noConversion"/>
  <dataValidations count="1">
    <dataValidation type="decimal" allowBlank="1" showInputMessage="1" showErrorMessage="1" sqref="C4:C27 E4:E27 G4:G27 I4:I27 K4:K27 M4:M27 C41:C64 E41:E64 G41:G64 I41:I64 K41:K64 M41:M64">
      <formula1>0</formula1>
      <formula2>5</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Front</vt:lpstr>
      <vt:lpstr>Concept</vt:lpstr>
      <vt:lpstr>Move</vt:lpstr>
      <vt:lpstr>SingRm</vt:lpstr>
      <vt:lpstr>Indoor</vt:lpstr>
      <vt:lpstr>SelfPro</vt:lpstr>
      <vt:lpstr>Guided</vt:lpstr>
      <vt:lpstr>Cane</vt:lpstr>
      <vt:lpstr>Sidewalk</vt:lpstr>
      <vt:lpstr>StCross</vt:lpstr>
      <vt:lpstr>Orient</vt:lpstr>
      <vt:lpstr>PubTran</vt:lpstr>
      <vt:lpstr>Atyp</vt:lpstr>
      <vt:lpstr>Rural</vt:lpstr>
      <vt:lpstr>VisSpec</vt:lpstr>
      <vt:lpstr>Commun</vt:lpstr>
      <vt:lpstr>R1</vt:lpstr>
      <vt:lpstr>R2</vt:lpstr>
      <vt:lpstr>R3</vt:lpstr>
      <vt:lpstr>R4</vt:lpstr>
      <vt:lpstr>R5</vt:lpstr>
      <vt:lpstr>R6</vt:lpstr>
      <vt:lpstr>R7</vt:lpstr>
      <vt:lpstr>R8</vt:lpstr>
      <vt:lpstr>R9</vt:lpstr>
      <vt:lpstr>R10</vt:lpstr>
      <vt:lpstr>R11</vt:lpstr>
      <vt:lpstr>R12</vt:lpstr>
    </vt:vector>
  </TitlesOfParts>
  <Company>NMSBVI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Later, Ronald (Ron)</dc:creator>
  <cp:lastModifiedBy>ComputerTechnician</cp:lastModifiedBy>
  <cp:lastPrinted>2011-03-29T15:02:03Z</cp:lastPrinted>
  <dcterms:created xsi:type="dcterms:W3CDTF">2010-10-12T18:31:36Z</dcterms:created>
  <dcterms:modified xsi:type="dcterms:W3CDTF">2019-12-17T17:33:43Z</dcterms:modified>
</cp:coreProperties>
</file>